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6600" activeTab="0"/>
  </bookViews>
  <sheets>
    <sheet name="иные" sheetId="1" r:id="rId1"/>
  </sheets>
  <definedNames>
    <definedName name="_xlnm.Print_Titles" localSheetId="0">'иные'!$A:$A</definedName>
  </definedNames>
  <calcPr fullCalcOnLoad="1"/>
</workbook>
</file>

<file path=xl/sharedStrings.xml><?xml version="1.0" encoding="utf-8"?>
<sst xmlns="http://schemas.openxmlformats.org/spreadsheetml/2006/main" count="86" uniqueCount="47">
  <si>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</si>
  <si>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</si>
  <si>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</si>
  <si>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</si>
  <si>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</si>
  <si>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</si>
  <si>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</si>
  <si>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</si>
  <si>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</si>
  <si>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</si>
  <si>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</si>
  <si>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</si>
  <si>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</si>
  <si>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</si>
  <si>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</si>
  <si>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</si>
  <si>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</si>
  <si>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</si>
  <si>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</si>
  <si>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</si>
  <si>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</si>
  <si>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</si>
  <si>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</si>
  <si>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</si>
  <si>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</si>
  <si>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</si>
  <si>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</si>
  <si>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</si>
  <si>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 xml:space="preserve">ИТОГО </t>
  </si>
  <si>
    <t>ВСЕГО</t>
  </si>
  <si>
    <t>г. Калуга</t>
  </si>
  <si>
    <t>г. Обнинск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</si>
  <si>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</si>
  <si>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Мероприятия, посвященные празднованию 70-летия Победы в Великой Отечественной войне 1941-1945 годов</t>
  </si>
  <si>
    <t>Не распределено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</si>
  <si>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</si>
  <si>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Средства на обеспечение расходных обязательств муниципальных образований Калужской области</t>
  </si>
  <si>
    <t>Реализация мероприятий подпрограммы "Совершенствование и развитие сети автомобильных дорог Калужской области"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</si>
  <si>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</si>
  <si>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Изготовление и установка стел на территории населенных пунктов, удостоенных почетных званий в соответствии с Законом Калужской области "О почетных званиях Калужской области "Город воинской доблести", "Населенный пункт воинской доблести", "Рубеж воинской доблести"</t>
  </si>
  <si>
    <t>Приведение в нормативное состояние, развитие и увеличение пропускной способности сети автомобильных дорог местного значения</t>
  </si>
  <si>
    <t>Создание виртуальных концертных залов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</si>
  <si>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</si>
  <si>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Государственная поддержка отрасли культуры</t>
  </si>
  <si>
    <t>Финансовое обеспечение дорожной деятельности за счет средств резервного фонда Правительства Российской Федерации</t>
  </si>
  <si>
    <t>Создание модельных муниципальных библиотек</t>
  </si>
  <si>
    <t>Иные межбюджетные трансферты, предоставляеемые бюджетам муниципальных образований области за 9 месяцев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</si>
</sst>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49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0">
      <alignment horizontal="left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1" borderId="12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4" borderId="13" applyNumberFormat="0" applyFont="0" applyAlignment="0" applyProtection="0"/>
    <xf numFmtId="9" fontId="5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49" fontId="49" fillId="36" borderId="15" xfId="0" applyNumberFormat="1" applyFont="1" applyFill="1" applyBorder="1" applyAlignment="1">
      <alignment horizontal="left" wrapText="1"/>
    </xf>
    <xf numFmtId="4" fontId="49" fillId="36" borderId="15" xfId="0" applyNumberFormat="1" applyFont="1" applyFill="1" applyBorder="1" applyAlignment="1">
      <alignment horizontal="right"/>
    </xf>
    <xf numFmtId="4" fontId="49" fillId="0" borderId="15" xfId="0" applyNumberFormat="1" applyFont="1" applyFill="1" applyBorder="1" applyAlignment="1">
      <alignment horizontal="right" vertical="center"/>
    </xf>
    <xf numFmtId="49" fontId="7" fillId="36" borderId="15" xfId="0" applyNumberFormat="1" applyFont="1" applyFill="1" applyBorder="1" applyAlignment="1">
      <alignment horizontal="left" wrapText="1"/>
    </xf>
    <xf numFmtId="4" fontId="50" fillId="36" borderId="2" xfId="56" applyNumberFormat="1" applyFont="1" applyFill="1" applyAlignment="1" applyProtection="1">
      <alignment horizontal="right" shrinkToFit="1"/>
      <protection locked="0"/>
    </xf>
    <xf numFmtId="49" fontId="6" fillId="36" borderId="15" xfId="0" applyNumberFormat="1" applyFont="1" applyFill="1" applyBorder="1" applyAlignment="1">
      <alignment horizontal="left" wrapText="1"/>
    </xf>
    <xf numFmtId="4" fontId="6" fillId="0" borderId="15" xfId="0" applyNumberFormat="1" applyFont="1" applyFill="1" applyBorder="1" applyAlignment="1">
      <alignment horizontal="right" vertical="center"/>
    </xf>
    <xf numFmtId="4" fontId="51" fillId="0" borderId="15" xfId="0" applyNumberFormat="1" applyFont="1" applyFill="1" applyBorder="1" applyAlignment="1">
      <alignment horizontal="right" vertical="center"/>
    </xf>
    <xf numFmtId="49" fontId="9" fillId="36" borderId="16" xfId="0" applyNumberFormat="1" applyFont="1" applyFill="1" applyBorder="1" applyAlignment="1">
      <alignment horizontal="center" vertical="center" wrapText="1"/>
    </xf>
    <xf numFmtId="49" fontId="9" fillId="36" borderId="17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2"/>
  <sheetViews>
    <sheetView tabSelected="1" zoomScale="90" zoomScaleNormal="90" zoomScalePageLayoutView="0" workbookViewId="0" topLeftCell="A1">
      <pane xSplit="1" ySplit="3" topLeftCell="S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24" sqref="AE24"/>
    </sheetView>
  </sheetViews>
  <sheetFormatPr defaultColWidth="9.140625" defaultRowHeight="12.75"/>
  <cols>
    <col min="1" max="1" width="19.7109375" style="0" customWidth="1"/>
    <col min="2" max="2" width="15.7109375" style="0" hidden="1" customWidth="1"/>
    <col min="3" max="3" width="17.421875" style="0" hidden="1" customWidth="1"/>
    <col min="4" max="4" width="12.140625" style="0" hidden="1" customWidth="1"/>
    <col min="5" max="6" width="16.00390625" style="0" hidden="1" customWidth="1"/>
    <col min="7" max="7" width="12.00390625" style="0" hidden="1" customWidth="1"/>
    <col min="8" max="9" width="16.00390625" style="0" customWidth="1"/>
    <col min="10" max="10" width="12.421875" style="0" customWidth="1"/>
    <col min="11" max="11" width="15.421875" style="0" customWidth="1"/>
    <col min="12" max="12" width="15.421875" style="0" bestFit="1" customWidth="1"/>
    <col min="13" max="13" width="11.7109375" style="0" customWidth="1"/>
    <col min="14" max="14" width="15.421875" style="0" bestFit="1" customWidth="1"/>
    <col min="15" max="15" width="15.28125" style="0" customWidth="1"/>
    <col min="16" max="16" width="11.7109375" style="0" customWidth="1"/>
    <col min="17" max="17" width="15.421875" style="0" bestFit="1" customWidth="1"/>
    <col min="18" max="18" width="13.421875" style="0" customWidth="1"/>
    <col min="19" max="22" width="13.7109375" style="0" customWidth="1"/>
    <col min="23" max="23" width="14.28125" style="0" bestFit="1" customWidth="1"/>
    <col min="24" max="28" width="13.7109375" style="0" customWidth="1"/>
    <col min="29" max="29" width="15.421875" style="0" bestFit="1" customWidth="1"/>
    <col min="30" max="31" width="13.7109375" style="0" customWidth="1"/>
    <col min="32" max="32" width="15.421875" style="0" bestFit="1" customWidth="1"/>
    <col min="33" max="34" width="13.7109375" style="0" customWidth="1"/>
    <col min="35" max="35" width="15.421875" style="0" bestFit="1" customWidth="1"/>
    <col min="36" max="37" width="13.7109375" style="0" customWidth="1"/>
    <col min="38" max="38" width="15.421875" style="0" bestFit="1" customWidth="1"/>
    <col min="39" max="40" width="13.7109375" style="0" customWidth="1"/>
    <col min="41" max="41" width="17.28125" style="0" customWidth="1"/>
    <col min="42" max="42" width="17.57421875" style="0" customWidth="1"/>
    <col min="43" max="43" width="11.8515625" style="0" customWidth="1"/>
    <col min="44" max="44" width="16.00390625" style="0" customWidth="1"/>
    <col min="45" max="45" width="16.28125" style="0" customWidth="1"/>
    <col min="46" max="46" width="15.00390625" style="0" customWidth="1"/>
  </cols>
  <sheetData>
    <row r="1" spans="1:43" ht="42.75" customHeight="1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43" s="2" customFormat="1" ht="275.25" customHeight="1">
      <c r="A2" s="22" t="s">
        <v>24</v>
      </c>
      <c r="B2" s="15" t="s">
        <v>32</v>
      </c>
      <c r="C2" s="16"/>
      <c r="D2" s="17"/>
      <c r="E2" s="15" t="s">
        <v>33</v>
      </c>
      <c r="F2" s="16"/>
      <c r="G2" s="17"/>
      <c r="H2" s="15" t="s">
        <v>36</v>
      </c>
      <c r="I2" s="16"/>
      <c r="J2" s="17"/>
      <c r="K2" s="15" t="s">
        <v>35</v>
      </c>
      <c r="L2" s="16"/>
      <c r="M2" s="17"/>
      <c r="N2" s="15" t="s">
        <v>37</v>
      </c>
      <c r="O2" s="16"/>
      <c r="P2" s="17"/>
      <c r="Q2" s="15" t="s">
        <v>38</v>
      </c>
      <c r="R2" s="16"/>
      <c r="S2" s="17"/>
      <c r="T2" s="15" t="s">
        <v>39</v>
      </c>
      <c r="U2" s="16"/>
      <c r="V2" s="17"/>
      <c r="W2" s="15" t="s">
        <v>40</v>
      </c>
      <c r="X2" s="16"/>
      <c r="Y2" s="17"/>
      <c r="Z2" s="15" t="s">
        <v>41</v>
      </c>
      <c r="AA2" s="16"/>
      <c r="AB2" s="17"/>
      <c r="AC2" s="15" t="s">
        <v>42</v>
      </c>
      <c r="AD2" s="16"/>
      <c r="AE2" s="17"/>
      <c r="AF2" s="15" t="s">
        <v>43</v>
      </c>
      <c r="AG2" s="16"/>
      <c r="AH2" s="17"/>
      <c r="AI2" s="15" t="s">
        <v>44</v>
      </c>
      <c r="AJ2" s="16"/>
      <c r="AK2" s="17"/>
      <c r="AL2" s="15" t="s">
        <v>45</v>
      </c>
      <c r="AM2" s="16"/>
      <c r="AN2" s="17"/>
      <c r="AO2" s="19" t="s">
        <v>28</v>
      </c>
      <c r="AP2" s="20"/>
      <c r="AQ2" s="21"/>
    </row>
    <row r="3" spans="1:43" s="2" customFormat="1" ht="42" customHeight="1">
      <c r="A3" s="22"/>
      <c r="B3" s="6" t="s">
        <v>0</v>
      </c>
      <c r="C3" s="6" t="s">
        <v>1</v>
      </c>
      <c r="D3" s="5" t="s">
        <v>25</v>
      </c>
      <c r="E3" s="5" t="s">
        <v>0</v>
      </c>
      <c r="F3" s="5" t="s">
        <v>1</v>
      </c>
      <c r="G3" s="5" t="s">
        <v>25</v>
      </c>
      <c r="H3" s="5" t="s">
        <v>0</v>
      </c>
      <c r="I3" s="5" t="s">
        <v>1</v>
      </c>
      <c r="J3" s="5" t="s">
        <v>25</v>
      </c>
      <c r="K3" s="5" t="s">
        <v>0</v>
      </c>
      <c r="L3" s="5" t="s">
        <v>1</v>
      </c>
      <c r="M3" s="5" t="s">
        <v>25</v>
      </c>
      <c r="N3" s="5" t="s">
        <v>0</v>
      </c>
      <c r="O3" s="5" t="s">
        <v>1</v>
      </c>
      <c r="P3" s="5" t="s">
        <v>25</v>
      </c>
      <c r="Q3" s="5" t="s">
        <v>0</v>
      </c>
      <c r="R3" s="5" t="s">
        <v>1</v>
      </c>
      <c r="S3" s="5" t="s">
        <v>25</v>
      </c>
      <c r="T3" s="5" t="s">
        <v>0</v>
      </c>
      <c r="U3" s="5" t="s">
        <v>1</v>
      </c>
      <c r="V3" s="5" t="s">
        <v>25</v>
      </c>
      <c r="W3" s="5" t="s">
        <v>0</v>
      </c>
      <c r="X3" s="5" t="s">
        <v>1</v>
      </c>
      <c r="Y3" s="5" t="s">
        <v>25</v>
      </c>
      <c r="Z3" s="5" t="s">
        <v>0</v>
      </c>
      <c r="AA3" s="5" t="s">
        <v>1</v>
      </c>
      <c r="AB3" s="5" t="s">
        <v>25</v>
      </c>
      <c r="AC3" s="5" t="s">
        <v>0</v>
      </c>
      <c r="AD3" s="5" t="s">
        <v>1</v>
      </c>
      <c r="AE3" s="5" t="s">
        <v>25</v>
      </c>
      <c r="AF3" s="5" t="s">
        <v>0</v>
      </c>
      <c r="AG3" s="5" t="s">
        <v>1</v>
      </c>
      <c r="AH3" s="5" t="s">
        <v>25</v>
      </c>
      <c r="AI3" s="5" t="s">
        <v>0</v>
      </c>
      <c r="AJ3" s="5" t="s">
        <v>1</v>
      </c>
      <c r="AK3" s="5" t="s">
        <v>25</v>
      </c>
      <c r="AL3" s="5" t="s">
        <v>0</v>
      </c>
      <c r="AM3" s="5" t="s">
        <v>1</v>
      </c>
      <c r="AN3" s="5" t="s">
        <v>25</v>
      </c>
      <c r="AO3" s="5" t="s">
        <v>0</v>
      </c>
      <c r="AP3" s="5" t="s">
        <v>1</v>
      </c>
      <c r="AQ3" s="5" t="s">
        <v>25</v>
      </c>
    </row>
    <row r="4" spans="1:43" ht="15">
      <c r="A4" s="7" t="s">
        <v>2</v>
      </c>
      <c r="B4" s="8"/>
      <c r="C4" s="8"/>
      <c r="D4" s="9">
        <v>0</v>
      </c>
      <c r="E4" s="8"/>
      <c r="F4" s="8"/>
      <c r="G4" s="9">
        <v>0</v>
      </c>
      <c r="H4" s="8">
        <v>4650478</v>
      </c>
      <c r="I4" s="8">
        <v>4650478</v>
      </c>
      <c r="J4" s="9">
        <f>I4/H4*100</f>
        <v>100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>
        <v>3463320</v>
      </c>
      <c r="AD4" s="9">
        <v>844228.7</v>
      </c>
      <c r="AE4" s="9">
        <f>AD4/AC4*100</f>
        <v>24.376283450561886</v>
      </c>
      <c r="AF4" s="9"/>
      <c r="AG4" s="9"/>
      <c r="AH4" s="9"/>
      <c r="AI4" s="9"/>
      <c r="AJ4" s="9"/>
      <c r="AK4" s="9"/>
      <c r="AL4" s="9"/>
      <c r="AM4" s="9"/>
      <c r="AN4" s="9"/>
      <c r="AO4" s="9">
        <f>H4+K4+N4+Q4+T4+W4+Z4+AC4+AF4+AI4+AL4</f>
        <v>8113798</v>
      </c>
      <c r="AP4" s="9">
        <f>I4+L4+O4+R4+U4+X4+AA4+AD4+AG4+AJ4+AM4</f>
        <v>5494706.7</v>
      </c>
      <c r="AQ4" s="9">
        <f aca="true" t="shared" si="0" ref="AQ4:AQ31">AP4/AO4*100</f>
        <v>67.72052619500757</v>
      </c>
    </row>
    <row r="5" spans="1:43" ht="15">
      <c r="A5" s="7" t="s">
        <v>3</v>
      </c>
      <c r="B5" s="8"/>
      <c r="C5" s="8"/>
      <c r="D5" s="9">
        <v>0</v>
      </c>
      <c r="E5" s="8"/>
      <c r="F5" s="8"/>
      <c r="G5" s="9">
        <v>0</v>
      </c>
      <c r="H5" s="8">
        <v>1332760</v>
      </c>
      <c r="I5" s="8">
        <v>1332760</v>
      </c>
      <c r="J5" s="9">
        <f aca="true" t="shared" si="1" ref="J5:J30">I5/H5*100</f>
        <v>100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>
        <v>1067640</v>
      </c>
      <c r="AD5" s="9">
        <v>338520</v>
      </c>
      <c r="AE5" s="9">
        <f aca="true" t="shared" si="2" ref="AE5:AE30">AD5/AC5*100</f>
        <v>31.70731707317073</v>
      </c>
      <c r="AF5" s="9"/>
      <c r="AG5" s="9"/>
      <c r="AH5" s="9"/>
      <c r="AI5" s="9"/>
      <c r="AJ5" s="9"/>
      <c r="AK5" s="9"/>
      <c r="AL5" s="9"/>
      <c r="AM5" s="9"/>
      <c r="AN5" s="9"/>
      <c r="AO5" s="9">
        <f aca="true" t="shared" si="3" ref="AO5:AO30">H5+K5+N5+Q5+T5+W5+Z5+AC5+AF5+AI5+AL5</f>
        <v>2400400</v>
      </c>
      <c r="AP5" s="9">
        <f aca="true" t="shared" si="4" ref="AP5:AP30">I5+L5+O5+R5+U5+X5+AA5+AD5+AG5+AJ5+AM5</f>
        <v>1671280</v>
      </c>
      <c r="AQ5" s="9">
        <f t="shared" si="0"/>
        <v>69.62506248958506</v>
      </c>
    </row>
    <row r="6" spans="1:43" ht="15">
      <c r="A6" s="7" t="s">
        <v>4</v>
      </c>
      <c r="B6" s="8"/>
      <c r="C6" s="8"/>
      <c r="D6" s="9">
        <v>0</v>
      </c>
      <c r="E6" s="8"/>
      <c r="F6" s="8"/>
      <c r="G6" s="9">
        <v>0</v>
      </c>
      <c r="H6" s="8">
        <v>39974459.11</v>
      </c>
      <c r="I6" s="8">
        <v>11552868.63</v>
      </c>
      <c r="J6" s="9">
        <f t="shared" si="1"/>
        <v>28.90062526727207</v>
      </c>
      <c r="K6" s="9"/>
      <c r="L6" s="9"/>
      <c r="M6" s="9"/>
      <c r="N6" s="9"/>
      <c r="O6" s="9"/>
      <c r="P6" s="9"/>
      <c r="Q6" s="9">
        <v>45000000</v>
      </c>
      <c r="R6" s="9">
        <v>0</v>
      </c>
      <c r="S6" s="9">
        <v>0</v>
      </c>
      <c r="T6" s="9"/>
      <c r="U6" s="9"/>
      <c r="V6" s="9"/>
      <c r="W6" s="9"/>
      <c r="X6" s="9"/>
      <c r="Y6" s="9"/>
      <c r="Z6" s="9"/>
      <c r="AA6" s="9"/>
      <c r="AB6" s="9"/>
      <c r="AC6" s="9">
        <v>7056840</v>
      </c>
      <c r="AD6" s="9">
        <v>435038.84</v>
      </c>
      <c r="AE6" s="9">
        <f t="shared" si="2"/>
        <v>6.164782537226294</v>
      </c>
      <c r="AF6" s="9"/>
      <c r="AG6" s="9"/>
      <c r="AH6" s="9"/>
      <c r="AI6" s="9"/>
      <c r="AJ6" s="9"/>
      <c r="AK6" s="9"/>
      <c r="AL6" s="9"/>
      <c r="AM6" s="9"/>
      <c r="AN6" s="9"/>
      <c r="AO6" s="9">
        <f t="shared" si="3"/>
        <v>92031299.11</v>
      </c>
      <c r="AP6" s="9">
        <f t="shared" si="4"/>
        <v>11987907.47</v>
      </c>
      <c r="AQ6" s="9">
        <f t="shared" si="0"/>
        <v>13.025902693899289</v>
      </c>
    </row>
    <row r="7" spans="1:43" ht="15">
      <c r="A7" s="7" t="s">
        <v>5</v>
      </c>
      <c r="B7" s="8"/>
      <c r="C7" s="8"/>
      <c r="D7" s="9">
        <v>0</v>
      </c>
      <c r="E7" s="8"/>
      <c r="F7" s="8"/>
      <c r="G7" s="9">
        <v>0</v>
      </c>
      <c r="H7" s="8">
        <v>11247310</v>
      </c>
      <c r="I7" s="8">
        <v>5009936</v>
      </c>
      <c r="J7" s="9">
        <f t="shared" si="1"/>
        <v>44.543415269962324</v>
      </c>
      <c r="K7" s="9"/>
      <c r="L7" s="9"/>
      <c r="M7" s="9"/>
      <c r="N7" s="9"/>
      <c r="O7" s="9"/>
      <c r="P7" s="9"/>
      <c r="Q7" s="9">
        <v>45000000</v>
      </c>
      <c r="R7" s="9">
        <v>2000000</v>
      </c>
      <c r="S7" s="9">
        <f>R7/Q7*100</f>
        <v>4.444444444444445</v>
      </c>
      <c r="T7" s="9"/>
      <c r="U7" s="9"/>
      <c r="V7" s="9"/>
      <c r="W7" s="9"/>
      <c r="X7" s="9"/>
      <c r="Y7" s="9"/>
      <c r="Z7" s="9"/>
      <c r="AA7" s="9"/>
      <c r="AB7" s="9"/>
      <c r="AC7" s="9">
        <v>7707840</v>
      </c>
      <c r="AD7" s="9">
        <v>1693764.22</v>
      </c>
      <c r="AE7" s="9">
        <f t="shared" si="2"/>
        <v>21.974563820733177</v>
      </c>
      <c r="AF7" s="9"/>
      <c r="AG7" s="9"/>
      <c r="AH7" s="9"/>
      <c r="AI7" s="9"/>
      <c r="AJ7" s="9"/>
      <c r="AK7" s="9"/>
      <c r="AL7" s="9"/>
      <c r="AM7" s="9"/>
      <c r="AN7" s="9"/>
      <c r="AO7" s="9">
        <f t="shared" si="3"/>
        <v>63955150</v>
      </c>
      <c r="AP7" s="9">
        <f t="shared" si="4"/>
        <v>8703700.22</v>
      </c>
      <c r="AQ7" s="9">
        <f t="shared" si="0"/>
        <v>13.609068573836511</v>
      </c>
    </row>
    <row r="8" spans="1:43" ht="15">
      <c r="A8" s="7" t="s">
        <v>6</v>
      </c>
      <c r="B8" s="8"/>
      <c r="C8" s="8"/>
      <c r="D8" s="9">
        <v>0</v>
      </c>
      <c r="E8" s="8"/>
      <c r="F8" s="8"/>
      <c r="G8" s="9">
        <v>0</v>
      </c>
      <c r="H8" s="8">
        <v>6243274</v>
      </c>
      <c r="I8" s="8">
        <v>5071664</v>
      </c>
      <c r="J8" s="9">
        <f t="shared" si="1"/>
        <v>81.23404482968391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>
        <v>2604000</v>
      </c>
      <c r="AD8" s="9">
        <v>784769.67</v>
      </c>
      <c r="AE8" s="9">
        <f t="shared" si="2"/>
        <v>30.137084101382488</v>
      </c>
      <c r="AF8" s="9"/>
      <c r="AG8" s="9"/>
      <c r="AH8" s="9"/>
      <c r="AI8" s="9"/>
      <c r="AJ8" s="9"/>
      <c r="AK8" s="9"/>
      <c r="AL8" s="9"/>
      <c r="AM8" s="9"/>
      <c r="AN8" s="9"/>
      <c r="AO8" s="9">
        <f t="shared" si="3"/>
        <v>8847274</v>
      </c>
      <c r="AP8" s="9">
        <f t="shared" si="4"/>
        <v>5856433.67</v>
      </c>
      <c r="AQ8" s="9">
        <f t="shared" si="0"/>
        <v>66.1947812399616</v>
      </c>
    </row>
    <row r="9" spans="1:43" ht="15">
      <c r="A9" s="7" t="s">
        <v>7</v>
      </c>
      <c r="B9" s="8"/>
      <c r="C9" s="8"/>
      <c r="D9" s="9">
        <v>0</v>
      </c>
      <c r="E9" s="8"/>
      <c r="F9" s="8"/>
      <c r="G9" s="9">
        <v>0</v>
      </c>
      <c r="H9" s="8">
        <v>1838098</v>
      </c>
      <c r="I9" s="8">
        <v>1838098</v>
      </c>
      <c r="J9" s="9">
        <f t="shared" si="1"/>
        <v>100</v>
      </c>
      <c r="K9" s="9"/>
      <c r="L9" s="9"/>
      <c r="M9" s="9"/>
      <c r="N9" s="9"/>
      <c r="O9" s="9">
        <v>0</v>
      </c>
      <c r="P9" s="9" t="e">
        <f>O9/N9*100</f>
        <v>#DIV/0!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>
        <v>2005080</v>
      </c>
      <c r="AD9" s="9">
        <v>545943.25</v>
      </c>
      <c r="AE9" s="9">
        <f t="shared" si="2"/>
        <v>27.22800337143655</v>
      </c>
      <c r="AF9" s="9"/>
      <c r="AG9" s="9"/>
      <c r="AH9" s="9"/>
      <c r="AI9" s="9"/>
      <c r="AJ9" s="9"/>
      <c r="AK9" s="9"/>
      <c r="AL9" s="9"/>
      <c r="AM9" s="9"/>
      <c r="AN9" s="9"/>
      <c r="AO9" s="9">
        <f t="shared" si="3"/>
        <v>3843178</v>
      </c>
      <c r="AP9" s="9">
        <f t="shared" si="4"/>
        <v>2384041.25</v>
      </c>
      <c r="AQ9" s="9">
        <f t="shared" si="0"/>
        <v>62.033068725934626</v>
      </c>
    </row>
    <row r="10" spans="1:43" ht="15">
      <c r="A10" s="7" t="s">
        <v>8</v>
      </c>
      <c r="B10" s="8"/>
      <c r="C10" s="8"/>
      <c r="D10" s="9">
        <v>0</v>
      </c>
      <c r="E10" s="8"/>
      <c r="F10" s="8"/>
      <c r="G10" s="9">
        <v>0</v>
      </c>
      <c r="H10" s="8">
        <v>44097570.12</v>
      </c>
      <c r="I10" s="8">
        <v>17623174.55</v>
      </c>
      <c r="J10" s="9">
        <f t="shared" si="1"/>
        <v>39.9640490440701</v>
      </c>
      <c r="K10" s="9"/>
      <c r="L10" s="9"/>
      <c r="M10" s="9"/>
      <c r="N10" s="9"/>
      <c r="O10" s="9"/>
      <c r="P10" s="9"/>
      <c r="Q10" s="9"/>
      <c r="R10" s="9"/>
      <c r="S10" s="9"/>
      <c r="T10" s="9">
        <v>2000000</v>
      </c>
      <c r="U10" s="9">
        <v>2000000</v>
      </c>
      <c r="V10" s="9">
        <v>100</v>
      </c>
      <c r="W10" s="9"/>
      <c r="X10" s="9"/>
      <c r="Y10" s="9"/>
      <c r="Z10" s="9"/>
      <c r="AA10" s="9"/>
      <c r="AB10" s="9"/>
      <c r="AC10" s="9">
        <v>5234040</v>
      </c>
      <c r="AD10" s="9">
        <v>1107897.6</v>
      </c>
      <c r="AE10" s="9">
        <f t="shared" si="2"/>
        <v>21.16715959373639</v>
      </c>
      <c r="AF10" s="9"/>
      <c r="AG10" s="9"/>
      <c r="AH10" s="9"/>
      <c r="AI10" s="9"/>
      <c r="AJ10" s="9"/>
      <c r="AK10" s="9"/>
      <c r="AL10" s="9"/>
      <c r="AM10" s="9"/>
      <c r="AN10" s="9"/>
      <c r="AO10" s="9">
        <f t="shared" si="3"/>
        <v>51331610.12</v>
      </c>
      <c r="AP10" s="9">
        <f t="shared" si="4"/>
        <v>20731072.150000002</v>
      </c>
      <c r="AQ10" s="9">
        <f t="shared" si="0"/>
        <v>40.38656122715834</v>
      </c>
    </row>
    <row r="11" spans="1:43" ht="15">
      <c r="A11" s="10" t="s">
        <v>26</v>
      </c>
      <c r="B11" s="8"/>
      <c r="C11" s="8"/>
      <c r="D11" s="9">
        <v>0</v>
      </c>
      <c r="E11" s="8"/>
      <c r="F11" s="8"/>
      <c r="G11" s="9">
        <v>0</v>
      </c>
      <c r="H11" s="8">
        <v>62512608.8</v>
      </c>
      <c r="I11" s="8">
        <v>16860677.58</v>
      </c>
      <c r="J11" s="9">
        <f t="shared" si="1"/>
        <v>26.971642847194694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>
        <v>5754840</v>
      </c>
      <c r="AD11" s="9">
        <v>1424280.27</v>
      </c>
      <c r="AE11" s="9">
        <f t="shared" si="2"/>
        <v>24.74925923222887</v>
      </c>
      <c r="AF11" s="9"/>
      <c r="AG11" s="9"/>
      <c r="AH11" s="9"/>
      <c r="AI11" s="9"/>
      <c r="AJ11" s="9"/>
      <c r="AK11" s="9"/>
      <c r="AL11" s="9"/>
      <c r="AM11" s="9"/>
      <c r="AN11" s="9"/>
      <c r="AO11" s="9">
        <f t="shared" si="3"/>
        <v>68267448.8</v>
      </c>
      <c r="AP11" s="9">
        <f t="shared" si="4"/>
        <v>18284957.849999998</v>
      </c>
      <c r="AQ11" s="9">
        <f>AP11/AO11*100</f>
        <v>26.784299357031195</v>
      </c>
    </row>
    <row r="12" spans="1:43" ht="15">
      <c r="A12" s="7" t="s">
        <v>9</v>
      </c>
      <c r="B12" s="8"/>
      <c r="C12" s="8"/>
      <c r="D12" s="9">
        <v>0</v>
      </c>
      <c r="E12" s="8"/>
      <c r="F12" s="8"/>
      <c r="G12" s="9">
        <v>0</v>
      </c>
      <c r="H12" s="8">
        <v>1725214.1</v>
      </c>
      <c r="I12" s="8">
        <v>1019550</v>
      </c>
      <c r="J12" s="9">
        <f t="shared" si="1"/>
        <v>59.097012944654224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>
        <v>1171800</v>
      </c>
      <c r="AD12" s="9">
        <v>305889.72</v>
      </c>
      <c r="AE12" s="9">
        <f t="shared" si="2"/>
        <v>26.10426011264721</v>
      </c>
      <c r="AF12" s="9"/>
      <c r="AG12" s="9"/>
      <c r="AH12" s="9"/>
      <c r="AI12" s="9"/>
      <c r="AJ12" s="9"/>
      <c r="AK12" s="9"/>
      <c r="AL12" s="9"/>
      <c r="AM12" s="9"/>
      <c r="AN12" s="9"/>
      <c r="AO12" s="9">
        <f t="shared" si="3"/>
        <v>2897014.1</v>
      </c>
      <c r="AP12" s="9">
        <f t="shared" si="4"/>
        <v>1325439.72</v>
      </c>
      <c r="AQ12" s="9">
        <f t="shared" si="0"/>
        <v>45.751925059667464</v>
      </c>
    </row>
    <row r="13" spans="1:43" ht="15">
      <c r="A13" s="7" t="s">
        <v>10</v>
      </c>
      <c r="B13" s="8"/>
      <c r="C13" s="8"/>
      <c r="D13" s="9">
        <v>0</v>
      </c>
      <c r="E13" s="8"/>
      <c r="F13" s="8"/>
      <c r="G13" s="9">
        <v>0</v>
      </c>
      <c r="H13" s="8">
        <v>9169424</v>
      </c>
      <c r="I13" s="8">
        <v>9169424</v>
      </c>
      <c r="J13" s="9">
        <f t="shared" si="1"/>
        <v>100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>
        <v>5181960</v>
      </c>
      <c r="AD13" s="9">
        <v>1276429.29</v>
      </c>
      <c r="AE13" s="9">
        <f t="shared" si="2"/>
        <v>24.632171803719057</v>
      </c>
      <c r="AF13" s="9"/>
      <c r="AG13" s="9"/>
      <c r="AH13" s="9"/>
      <c r="AI13" s="9"/>
      <c r="AJ13" s="9"/>
      <c r="AK13" s="9"/>
      <c r="AL13" s="9"/>
      <c r="AM13" s="9"/>
      <c r="AN13" s="9"/>
      <c r="AO13" s="9">
        <f t="shared" si="3"/>
        <v>14351384</v>
      </c>
      <c r="AP13" s="9">
        <f t="shared" si="4"/>
        <v>10445853.29</v>
      </c>
      <c r="AQ13" s="9">
        <f t="shared" si="0"/>
        <v>72.78638276280532</v>
      </c>
    </row>
    <row r="14" spans="1:43" ht="15">
      <c r="A14" s="7" t="s">
        <v>11</v>
      </c>
      <c r="B14" s="8"/>
      <c r="C14" s="8"/>
      <c r="D14" s="9">
        <v>0</v>
      </c>
      <c r="E14" s="8"/>
      <c r="F14" s="8"/>
      <c r="G14" s="9">
        <v>0</v>
      </c>
      <c r="H14" s="8">
        <v>1527742</v>
      </c>
      <c r="I14" s="8">
        <v>1527742</v>
      </c>
      <c r="J14" s="9">
        <f t="shared" si="1"/>
        <v>100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>
        <v>1562400</v>
      </c>
      <c r="AD14" s="9">
        <v>292500</v>
      </c>
      <c r="AE14" s="9">
        <f t="shared" si="2"/>
        <v>18.72119815668203</v>
      </c>
      <c r="AF14" s="9"/>
      <c r="AG14" s="9"/>
      <c r="AH14" s="9"/>
      <c r="AI14" s="9"/>
      <c r="AJ14" s="9"/>
      <c r="AK14" s="9"/>
      <c r="AL14" s="9"/>
      <c r="AM14" s="9"/>
      <c r="AN14" s="9"/>
      <c r="AO14" s="9">
        <f t="shared" si="3"/>
        <v>3090142</v>
      </c>
      <c r="AP14" s="9">
        <f t="shared" si="4"/>
        <v>1820242</v>
      </c>
      <c r="AQ14" s="9">
        <f t="shared" si="0"/>
        <v>58.90480113858846</v>
      </c>
    </row>
    <row r="15" spans="1:43" ht="30">
      <c r="A15" s="10" t="s">
        <v>27</v>
      </c>
      <c r="B15" s="8"/>
      <c r="C15" s="8"/>
      <c r="D15" s="9">
        <v>0</v>
      </c>
      <c r="E15" s="8"/>
      <c r="F15" s="8"/>
      <c r="G15" s="9">
        <v>0</v>
      </c>
      <c r="H15" s="8">
        <v>9500963.78</v>
      </c>
      <c r="I15" s="8">
        <f>9500963.78-840000</f>
        <v>8660963.78</v>
      </c>
      <c r="J15" s="9">
        <f t="shared" si="1"/>
        <v>91.15879168207923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>
        <v>5780880</v>
      </c>
      <c r="AD15" s="9">
        <v>1455895.45</v>
      </c>
      <c r="AE15" s="9">
        <f t="shared" si="2"/>
        <v>25.18466825120051</v>
      </c>
      <c r="AF15" s="9"/>
      <c r="AG15" s="9"/>
      <c r="AH15" s="9"/>
      <c r="AI15" s="9"/>
      <c r="AJ15" s="9"/>
      <c r="AK15" s="9"/>
      <c r="AL15" s="9"/>
      <c r="AM15" s="9"/>
      <c r="AN15" s="9"/>
      <c r="AO15" s="9">
        <f t="shared" si="3"/>
        <v>15281843.78</v>
      </c>
      <c r="AP15" s="9">
        <f t="shared" si="4"/>
        <v>10116859.229999999</v>
      </c>
      <c r="AQ15" s="9">
        <f>AP15/AO15*100</f>
        <v>66.2018233901878</v>
      </c>
    </row>
    <row r="16" spans="1:43" ht="15">
      <c r="A16" s="7" t="s">
        <v>12</v>
      </c>
      <c r="B16" s="8"/>
      <c r="C16" s="8"/>
      <c r="D16" s="9">
        <v>0</v>
      </c>
      <c r="E16" s="8"/>
      <c r="F16" s="8"/>
      <c r="G16" s="9">
        <v>0</v>
      </c>
      <c r="H16" s="8">
        <v>47168381.5</v>
      </c>
      <c r="I16" s="8">
        <v>21901145</v>
      </c>
      <c r="J16" s="9">
        <f t="shared" si="1"/>
        <v>46.43183485106437</v>
      </c>
      <c r="K16" s="9"/>
      <c r="L16" s="9"/>
      <c r="M16" s="9"/>
      <c r="N16" s="9">
        <v>50000000</v>
      </c>
      <c r="O16" s="9">
        <v>46399006.08</v>
      </c>
      <c r="P16" s="9">
        <v>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>
        <v>7968240</v>
      </c>
      <c r="AD16" s="9">
        <v>2002712.85</v>
      </c>
      <c r="AE16" s="9">
        <f t="shared" si="2"/>
        <v>25.133691379777716</v>
      </c>
      <c r="AF16" s="9"/>
      <c r="AG16" s="9"/>
      <c r="AH16" s="9"/>
      <c r="AI16" s="9"/>
      <c r="AJ16" s="9"/>
      <c r="AK16" s="9"/>
      <c r="AL16" s="9"/>
      <c r="AM16" s="9"/>
      <c r="AN16" s="9"/>
      <c r="AO16" s="9">
        <f t="shared" si="3"/>
        <v>105136621.5</v>
      </c>
      <c r="AP16" s="9">
        <f t="shared" si="4"/>
        <v>70302863.92999999</v>
      </c>
      <c r="AQ16" s="9">
        <f t="shared" si="0"/>
        <v>66.86810259544053</v>
      </c>
    </row>
    <row r="17" spans="1:43" ht="15">
      <c r="A17" s="7" t="s">
        <v>13</v>
      </c>
      <c r="B17" s="8"/>
      <c r="C17" s="8"/>
      <c r="D17" s="9">
        <v>0</v>
      </c>
      <c r="E17" s="8"/>
      <c r="F17" s="8"/>
      <c r="G17" s="9">
        <v>0</v>
      </c>
      <c r="H17" s="8">
        <v>1601694</v>
      </c>
      <c r="I17" s="8">
        <v>1601694</v>
      </c>
      <c r="J17" s="9">
        <f t="shared" si="1"/>
        <v>100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>
        <v>2812320</v>
      </c>
      <c r="AD17" s="9">
        <v>682070.49</v>
      </c>
      <c r="AE17" s="9">
        <f t="shared" si="2"/>
        <v>24.252947388632872</v>
      </c>
      <c r="AF17" s="9"/>
      <c r="AG17" s="9"/>
      <c r="AH17" s="9"/>
      <c r="AI17" s="9"/>
      <c r="AJ17" s="9"/>
      <c r="AK17" s="9"/>
      <c r="AL17" s="9"/>
      <c r="AM17" s="9"/>
      <c r="AN17" s="9"/>
      <c r="AO17" s="9">
        <f t="shared" si="3"/>
        <v>4414014</v>
      </c>
      <c r="AP17" s="9">
        <f t="shared" si="4"/>
        <v>2283764.49</v>
      </c>
      <c r="AQ17" s="9">
        <f t="shared" si="0"/>
        <v>51.73894985380654</v>
      </c>
    </row>
    <row r="18" spans="1:43" ht="15">
      <c r="A18" s="7" t="s">
        <v>14</v>
      </c>
      <c r="B18" s="8"/>
      <c r="C18" s="8"/>
      <c r="D18" s="9">
        <v>0</v>
      </c>
      <c r="E18" s="8"/>
      <c r="F18" s="8"/>
      <c r="G18" s="9">
        <v>0</v>
      </c>
      <c r="H18" s="8">
        <v>2003580</v>
      </c>
      <c r="I18" s="8">
        <v>2003580</v>
      </c>
      <c r="J18" s="9">
        <f t="shared" si="1"/>
        <v>100</v>
      </c>
      <c r="K18" s="9"/>
      <c r="L18" s="9"/>
      <c r="M18" s="9"/>
      <c r="N18" s="9"/>
      <c r="O18" s="9"/>
      <c r="P18" s="9"/>
      <c r="Q18" s="9">
        <v>37240000</v>
      </c>
      <c r="R18" s="9">
        <v>0</v>
      </c>
      <c r="S18" s="9">
        <v>0</v>
      </c>
      <c r="T18" s="9"/>
      <c r="U18" s="9"/>
      <c r="V18" s="9"/>
      <c r="W18" s="9"/>
      <c r="X18" s="9"/>
      <c r="Y18" s="9"/>
      <c r="Z18" s="9"/>
      <c r="AA18" s="9"/>
      <c r="AB18" s="9"/>
      <c r="AC18" s="9">
        <v>2213400</v>
      </c>
      <c r="AD18" s="9">
        <v>563137.98</v>
      </c>
      <c r="AE18" s="9">
        <f t="shared" si="2"/>
        <v>25.44221469232854</v>
      </c>
      <c r="AF18" s="9"/>
      <c r="AG18" s="9"/>
      <c r="AH18" s="9"/>
      <c r="AI18" s="9"/>
      <c r="AJ18" s="9"/>
      <c r="AK18" s="9"/>
      <c r="AL18" s="9"/>
      <c r="AM18" s="9"/>
      <c r="AN18" s="9"/>
      <c r="AO18" s="9">
        <f t="shared" si="3"/>
        <v>41456980</v>
      </c>
      <c r="AP18" s="9">
        <f t="shared" si="4"/>
        <v>2566717.98</v>
      </c>
      <c r="AQ18" s="9">
        <f t="shared" si="0"/>
        <v>6.191280648035626</v>
      </c>
    </row>
    <row r="19" spans="1:43" ht="15">
      <c r="A19" s="7" t="s">
        <v>15</v>
      </c>
      <c r="B19" s="8"/>
      <c r="C19" s="8"/>
      <c r="D19" s="9">
        <v>0</v>
      </c>
      <c r="E19" s="8"/>
      <c r="F19" s="8"/>
      <c r="G19" s="9">
        <v>0</v>
      </c>
      <c r="H19" s="8">
        <v>1757923</v>
      </c>
      <c r="I19" s="8">
        <v>1757923</v>
      </c>
      <c r="J19" s="9">
        <f t="shared" si="1"/>
        <v>100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v>1000000</v>
      </c>
      <c r="AA19" s="9">
        <v>1000000</v>
      </c>
      <c r="AB19" s="9">
        <v>100</v>
      </c>
      <c r="AC19" s="9">
        <v>1536360</v>
      </c>
      <c r="AD19" s="9">
        <v>391773.66</v>
      </c>
      <c r="AE19" s="9">
        <f t="shared" si="2"/>
        <v>25.500121065375303</v>
      </c>
      <c r="AF19" s="9"/>
      <c r="AG19" s="9"/>
      <c r="AH19" s="9"/>
      <c r="AI19" s="9"/>
      <c r="AJ19" s="9"/>
      <c r="AK19" s="9"/>
      <c r="AL19" s="9"/>
      <c r="AM19" s="9"/>
      <c r="AN19" s="9"/>
      <c r="AO19" s="9">
        <f t="shared" si="3"/>
        <v>4294283</v>
      </c>
      <c r="AP19" s="9">
        <f t="shared" si="4"/>
        <v>3149696.66</v>
      </c>
      <c r="AQ19" s="9">
        <f t="shared" si="0"/>
        <v>73.34627596737336</v>
      </c>
    </row>
    <row r="20" spans="1:43" ht="15">
      <c r="A20" s="7" t="s">
        <v>16</v>
      </c>
      <c r="B20" s="11"/>
      <c r="C20" s="11"/>
      <c r="D20" s="9">
        <v>0</v>
      </c>
      <c r="E20" s="8"/>
      <c r="F20" s="8"/>
      <c r="G20" s="9">
        <v>0</v>
      </c>
      <c r="H20" s="8">
        <v>2109321</v>
      </c>
      <c r="I20" s="8">
        <v>1917921</v>
      </c>
      <c r="J20" s="9">
        <f t="shared" si="1"/>
        <v>90.92598992756436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>
        <v>2864400</v>
      </c>
      <c r="AD20" s="9">
        <v>523636.36</v>
      </c>
      <c r="AE20" s="9">
        <f t="shared" si="2"/>
        <v>18.28083926825862</v>
      </c>
      <c r="AF20" s="9"/>
      <c r="AG20" s="9"/>
      <c r="AH20" s="9"/>
      <c r="AI20" s="9"/>
      <c r="AJ20" s="9"/>
      <c r="AK20" s="9"/>
      <c r="AL20" s="9"/>
      <c r="AM20" s="9"/>
      <c r="AN20" s="9"/>
      <c r="AO20" s="9">
        <f t="shared" si="3"/>
        <v>4973721</v>
      </c>
      <c r="AP20" s="9">
        <f t="shared" si="4"/>
        <v>2441557.36</v>
      </c>
      <c r="AQ20" s="9">
        <f t="shared" si="0"/>
        <v>49.08914995432996</v>
      </c>
    </row>
    <row r="21" spans="1:43" ht="15">
      <c r="A21" s="7" t="s">
        <v>17</v>
      </c>
      <c r="B21" s="8"/>
      <c r="C21" s="8"/>
      <c r="D21" s="9">
        <v>0</v>
      </c>
      <c r="E21" s="8"/>
      <c r="F21" s="8"/>
      <c r="G21" s="9">
        <v>0</v>
      </c>
      <c r="H21" s="8">
        <v>28451014</v>
      </c>
      <c r="I21" s="8">
        <v>15796258.45</v>
      </c>
      <c r="J21" s="9">
        <f t="shared" si="1"/>
        <v>55.520897954638805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>
        <v>1197840</v>
      </c>
      <c r="AD21" s="9">
        <v>307449.53</v>
      </c>
      <c r="AE21" s="9">
        <f t="shared" si="2"/>
        <v>25.666994757229684</v>
      </c>
      <c r="AF21" s="9"/>
      <c r="AG21" s="9"/>
      <c r="AH21" s="9"/>
      <c r="AI21" s="9"/>
      <c r="AJ21" s="9"/>
      <c r="AK21" s="9"/>
      <c r="AL21" s="9"/>
      <c r="AM21" s="9"/>
      <c r="AN21" s="9"/>
      <c r="AO21" s="9">
        <f t="shared" si="3"/>
        <v>29648854</v>
      </c>
      <c r="AP21" s="9">
        <f t="shared" si="4"/>
        <v>16103707.979999999</v>
      </c>
      <c r="AQ21" s="9">
        <f t="shared" si="0"/>
        <v>54.31477378518576</v>
      </c>
    </row>
    <row r="22" spans="1:43" ht="15">
      <c r="A22" s="7" t="s">
        <v>18</v>
      </c>
      <c r="B22" s="8"/>
      <c r="C22" s="8"/>
      <c r="D22" s="9">
        <v>0</v>
      </c>
      <c r="E22" s="11"/>
      <c r="F22" s="11"/>
      <c r="G22" s="9">
        <v>0</v>
      </c>
      <c r="H22" s="11">
        <v>5365438.4</v>
      </c>
      <c r="I22" s="11">
        <v>5265438.4</v>
      </c>
      <c r="J22" s="9">
        <f t="shared" si="1"/>
        <v>98.13621940007735</v>
      </c>
      <c r="K22" s="9"/>
      <c r="L22" s="9"/>
      <c r="M22" s="9"/>
      <c r="N22" s="9"/>
      <c r="O22" s="9"/>
      <c r="P22" s="9"/>
      <c r="Q22" s="9">
        <v>45000000</v>
      </c>
      <c r="R22" s="9">
        <v>4897779.64</v>
      </c>
      <c r="S22" s="9">
        <f>R22/Q22*100</f>
        <v>10.883954755555555</v>
      </c>
      <c r="T22" s="9"/>
      <c r="U22" s="9"/>
      <c r="V22" s="9"/>
      <c r="W22" s="9"/>
      <c r="X22" s="9"/>
      <c r="Y22" s="9"/>
      <c r="Z22" s="9"/>
      <c r="AA22" s="9"/>
      <c r="AB22" s="9"/>
      <c r="AC22" s="9">
        <v>3827880</v>
      </c>
      <c r="AD22" s="9">
        <v>781136.36</v>
      </c>
      <c r="AE22" s="9">
        <f t="shared" si="2"/>
        <v>20.406500726250563</v>
      </c>
      <c r="AF22" s="9"/>
      <c r="AG22" s="9"/>
      <c r="AH22" s="9"/>
      <c r="AI22" s="9"/>
      <c r="AJ22" s="9"/>
      <c r="AK22" s="9"/>
      <c r="AL22" s="9"/>
      <c r="AM22" s="9"/>
      <c r="AN22" s="9"/>
      <c r="AO22" s="9">
        <f t="shared" si="3"/>
        <v>54193318.4</v>
      </c>
      <c r="AP22" s="9">
        <f t="shared" si="4"/>
        <v>10944354.399999999</v>
      </c>
      <c r="AQ22" s="9">
        <f t="shared" si="0"/>
        <v>20.195025370507665</v>
      </c>
    </row>
    <row r="23" spans="1:43" ht="15">
      <c r="A23" s="7" t="s">
        <v>19</v>
      </c>
      <c r="B23" s="8"/>
      <c r="C23" s="8"/>
      <c r="D23" s="9">
        <v>0</v>
      </c>
      <c r="E23" s="8"/>
      <c r="F23" s="8"/>
      <c r="G23" s="9">
        <v>0</v>
      </c>
      <c r="H23" s="8">
        <v>2067339</v>
      </c>
      <c r="I23" s="8">
        <v>1899339</v>
      </c>
      <c r="J23" s="9">
        <f t="shared" si="1"/>
        <v>91.87361143963327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>
        <v>2187360</v>
      </c>
      <c r="AD23" s="9">
        <v>605430</v>
      </c>
      <c r="AE23" s="9">
        <f t="shared" si="2"/>
        <v>27.67857142857143</v>
      </c>
      <c r="AF23" s="9"/>
      <c r="AG23" s="9"/>
      <c r="AH23" s="9"/>
      <c r="AI23" s="9"/>
      <c r="AJ23" s="9"/>
      <c r="AK23" s="9"/>
      <c r="AL23" s="9"/>
      <c r="AM23" s="9"/>
      <c r="AN23" s="9"/>
      <c r="AO23" s="9">
        <f t="shared" si="3"/>
        <v>4254699</v>
      </c>
      <c r="AP23" s="9">
        <f t="shared" si="4"/>
        <v>2504769</v>
      </c>
      <c r="AQ23" s="9">
        <f t="shared" si="0"/>
        <v>58.87065101432557</v>
      </c>
    </row>
    <row r="24" spans="1:43" ht="15">
      <c r="A24" s="7" t="s">
        <v>20</v>
      </c>
      <c r="B24" s="8"/>
      <c r="C24" s="8"/>
      <c r="D24" s="9">
        <v>0</v>
      </c>
      <c r="E24" s="8"/>
      <c r="F24" s="8"/>
      <c r="G24" s="9">
        <v>0</v>
      </c>
      <c r="H24" s="8">
        <v>1436224</v>
      </c>
      <c r="I24" s="8">
        <v>1216924</v>
      </c>
      <c r="J24" s="9">
        <f t="shared" si="1"/>
        <v>84.73079408226015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>
        <v>1145760</v>
      </c>
      <c r="AD24" s="9">
        <v>312480</v>
      </c>
      <c r="AE24" s="9">
        <f t="shared" si="2"/>
        <v>27.27272727272727</v>
      </c>
      <c r="AF24" s="9"/>
      <c r="AG24" s="9"/>
      <c r="AH24" s="9"/>
      <c r="AI24" s="9"/>
      <c r="AJ24" s="9"/>
      <c r="AK24" s="9"/>
      <c r="AL24" s="9"/>
      <c r="AM24" s="9"/>
      <c r="AN24" s="9"/>
      <c r="AO24" s="9">
        <f t="shared" si="3"/>
        <v>2581984</v>
      </c>
      <c r="AP24" s="9">
        <f t="shared" si="4"/>
        <v>1529404</v>
      </c>
      <c r="AQ24" s="9">
        <f t="shared" si="0"/>
        <v>59.23367456963328</v>
      </c>
    </row>
    <row r="25" spans="1:43" ht="15">
      <c r="A25" s="7" t="s">
        <v>21</v>
      </c>
      <c r="B25" s="8"/>
      <c r="C25" s="8"/>
      <c r="D25" s="9">
        <v>0</v>
      </c>
      <c r="E25" s="11"/>
      <c r="F25" s="11"/>
      <c r="G25" s="9">
        <v>0</v>
      </c>
      <c r="H25" s="11">
        <v>2116441</v>
      </c>
      <c r="I25" s="11">
        <v>2116441</v>
      </c>
      <c r="J25" s="9">
        <f t="shared" si="1"/>
        <v>100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>
        <v>3541440</v>
      </c>
      <c r="AD25" s="9">
        <v>753552.83</v>
      </c>
      <c r="AE25" s="9">
        <f t="shared" si="2"/>
        <v>21.278147589681033</v>
      </c>
      <c r="AF25" s="9"/>
      <c r="AG25" s="9"/>
      <c r="AH25" s="9"/>
      <c r="AI25" s="9"/>
      <c r="AJ25" s="9"/>
      <c r="AK25" s="9"/>
      <c r="AL25" s="9"/>
      <c r="AM25" s="9"/>
      <c r="AN25" s="9"/>
      <c r="AO25" s="9">
        <f t="shared" si="3"/>
        <v>5657881</v>
      </c>
      <c r="AP25" s="9">
        <f t="shared" si="4"/>
        <v>2869993.83</v>
      </c>
      <c r="AQ25" s="9">
        <f t="shared" si="0"/>
        <v>50.72559550121326</v>
      </c>
    </row>
    <row r="26" spans="1:43" ht="15">
      <c r="A26" s="7" t="s">
        <v>22</v>
      </c>
      <c r="B26" s="8"/>
      <c r="C26" s="8"/>
      <c r="D26" s="9">
        <v>0</v>
      </c>
      <c r="E26" s="8"/>
      <c r="F26" s="8"/>
      <c r="G26" s="9">
        <v>0</v>
      </c>
      <c r="H26" s="8">
        <v>2012847</v>
      </c>
      <c r="I26" s="8">
        <v>1778147</v>
      </c>
      <c r="J26" s="9">
        <f t="shared" si="1"/>
        <v>88.33989866095138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>
        <v>2109240</v>
      </c>
      <c r="AD26" s="9">
        <v>423112.85</v>
      </c>
      <c r="AE26" s="9">
        <f t="shared" si="2"/>
        <v>20.059967097153475</v>
      </c>
      <c r="AF26" s="9"/>
      <c r="AG26" s="9"/>
      <c r="AH26" s="9"/>
      <c r="AI26" s="9"/>
      <c r="AJ26" s="9"/>
      <c r="AK26" s="9"/>
      <c r="AL26" s="9"/>
      <c r="AM26" s="9"/>
      <c r="AN26" s="9"/>
      <c r="AO26" s="9">
        <f t="shared" si="3"/>
        <v>4122087</v>
      </c>
      <c r="AP26" s="9">
        <f t="shared" si="4"/>
        <v>2201259.85</v>
      </c>
      <c r="AQ26" s="9">
        <f t="shared" si="0"/>
        <v>53.401586380879394</v>
      </c>
    </row>
    <row r="27" spans="1:43" ht="15">
      <c r="A27" s="7" t="s">
        <v>23</v>
      </c>
      <c r="B27" s="11"/>
      <c r="C27" s="11"/>
      <c r="D27" s="9">
        <v>0</v>
      </c>
      <c r="E27" s="8"/>
      <c r="F27" s="8"/>
      <c r="G27" s="9">
        <v>0</v>
      </c>
      <c r="H27" s="8">
        <v>39706521.34</v>
      </c>
      <c r="I27" s="8">
        <v>6153131.54</v>
      </c>
      <c r="J27" s="9">
        <f t="shared" si="1"/>
        <v>15.496526344657116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>
        <v>3228960</v>
      </c>
      <c r="AD27" s="9">
        <v>675264.55</v>
      </c>
      <c r="AE27" s="9">
        <f t="shared" si="2"/>
        <v>20.912756739011943</v>
      </c>
      <c r="AF27" s="9"/>
      <c r="AG27" s="9"/>
      <c r="AH27" s="9"/>
      <c r="AI27" s="9"/>
      <c r="AJ27" s="9"/>
      <c r="AK27" s="9"/>
      <c r="AL27" s="9"/>
      <c r="AM27" s="9"/>
      <c r="AN27" s="9"/>
      <c r="AO27" s="9">
        <f t="shared" si="3"/>
        <v>42935481.34</v>
      </c>
      <c r="AP27" s="9">
        <f t="shared" si="4"/>
        <v>6828396.09</v>
      </c>
      <c r="AQ27" s="9">
        <f t="shared" si="0"/>
        <v>15.903853588892824</v>
      </c>
    </row>
    <row r="28" spans="1:43" ht="15">
      <c r="A28" s="7" t="s">
        <v>30</v>
      </c>
      <c r="B28" s="8"/>
      <c r="C28" s="8"/>
      <c r="D28" s="9">
        <v>0</v>
      </c>
      <c r="E28" s="8"/>
      <c r="F28" s="8"/>
      <c r="G28" s="9">
        <v>0</v>
      </c>
      <c r="H28" s="8">
        <v>86697286.67</v>
      </c>
      <c r="I28" s="8">
        <v>52844974.67</v>
      </c>
      <c r="J28" s="9">
        <f t="shared" si="1"/>
        <v>60.95343545311439</v>
      </c>
      <c r="K28" s="9">
        <v>543742929</v>
      </c>
      <c r="L28" s="9">
        <v>527042620.51</v>
      </c>
      <c r="M28" s="9">
        <f>L28/K28*100</f>
        <v>96.92863895798818</v>
      </c>
      <c r="N28" s="9">
        <v>366019298.82</v>
      </c>
      <c r="O28" s="9">
        <v>56618390.24</v>
      </c>
      <c r="P28" s="9">
        <f>O28/N28*100</f>
        <v>15.468689881252311</v>
      </c>
      <c r="Q28" s="9"/>
      <c r="R28" s="9"/>
      <c r="S28" s="9"/>
      <c r="T28" s="9"/>
      <c r="U28" s="9"/>
      <c r="V28" s="9"/>
      <c r="W28" s="9">
        <v>81352002.55</v>
      </c>
      <c r="X28" s="9">
        <v>0</v>
      </c>
      <c r="Y28" s="9">
        <v>0</v>
      </c>
      <c r="Z28" s="9"/>
      <c r="AA28" s="9"/>
      <c r="AB28" s="9"/>
      <c r="AC28" s="9">
        <v>36976800</v>
      </c>
      <c r="AD28" s="9">
        <v>9602250</v>
      </c>
      <c r="AE28" s="9">
        <f t="shared" si="2"/>
        <v>25.96830985915493</v>
      </c>
      <c r="AF28" s="9"/>
      <c r="AG28" s="9"/>
      <c r="AH28" s="9"/>
      <c r="AI28" s="9">
        <v>471280176</v>
      </c>
      <c r="AJ28" s="9"/>
      <c r="AK28" s="9">
        <f>AJ28/AI28*100</f>
        <v>0</v>
      </c>
      <c r="AL28" s="9"/>
      <c r="AM28" s="9"/>
      <c r="AN28" s="9">
        <v>0</v>
      </c>
      <c r="AO28" s="9">
        <f t="shared" si="3"/>
        <v>1586068493.04</v>
      </c>
      <c r="AP28" s="9">
        <f t="shared" si="4"/>
        <v>646108235.42</v>
      </c>
      <c r="AQ28" s="9">
        <f>AP28/AO28*100</f>
        <v>40.73646492917916</v>
      </c>
    </row>
    <row r="29" spans="1:43" ht="15">
      <c r="A29" s="7" t="s">
        <v>31</v>
      </c>
      <c r="B29" s="8"/>
      <c r="C29" s="8"/>
      <c r="D29" s="9">
        <v>0</v>
      </c>
      <c r="E29" s="8"/>
      <c r="F29" s="8"/>
      <c r="G29" s="9">
        <v>0</v>
      </c>
      <c r="H29" s="8">
        <v>256915513.05</v>
      </c>
      <c r="I29" s="8">
        <v>183228973.25</v>
      </c>
      <c r="J29" s="9">
        <f t="shared" si="1"/>
        <v>71.318765875512</v>
      </c>
      <c r="K29" s="9">
        <v>63193000</v>
      </c>
      <c r="L29" s="9">
        <v>63193000</v>
      </c>
      <c r="M29" s="9">
        <f>L29/K29*100</f>
        <v>100</v>
      </c>
      <c r="N29" s="9">
        <v>76051740</v>
      </c>
      <c r="O29" s="9">
        <v>70673626.73</v>
      </c>
      <c r="P29" s="9">
        <v>0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>
        <v>13202280</v>
      </c>
      <c r="AD29" s="9">
        <v>1302356.88</v>
      </c>
      <c r="AE29" s="9">
        <f t="shared" si="2"/>
        <v>9.864636108308563</v>
      </c>
      <c r="AF29" s="9"/>
      <c r="AG29" s="9"/>
      <c r="AH29" s="9"/>
      <c r="AI29" s="9"/>
      <c r="AJ29" s="9"/>
      <c r="AK29" s="9"/>
      <c r="AL29" s="9"/>
      <c r="AM29" s="9"/>
      <c r="AN29" s="9"/>
      <c r="AO29" s="9">
        <f t="shared" si="3"/>
        <v>409362533.05</v>
      </c>
      <c r="AP29" s="9">
        <f t="shared" si="4"/>
        <v>318397956.86</v>
      </c>
      <c r="AQ29" s="9">
        <f t="shared" si="0"/>
        <v>77.77896880003684</v>
      </c>
    </row>
    <row r="30" spans="1:43" ht="15">
      <c r="A30" s="7" t="s">
        <v>34</v>
      </c>
      <c r="B30" s="8"/>
      <c r="C30" s="8"/>
      <c r="D30" s="9"/>
      <c r="E30" s="8"/>
      <c r="F30" s="8"/>
      <c r="G30" s="9"/>
      <c r="H30" s="8">
        <v>821881.35</v>
      </c>
      <c r="I30" s="8">
        <v>0</v>
      </c>
      <c r="J30" s="9">
        <f t="shared" si="1"/>
        <v>0</v>
      </c>
      <c r="K30" s="9"/>
      <c r="L30" s="9"/>
      <c r="M30" s="9"/>
      <c r="N30" s="9"/>
      <c r="O30" s="9"/>
      <c r="P30" s="9"/>
      <c r="Q30" s="9"/>
      <c r="R30" s="9">
        <v>0</v>
      </c>
      <c r="S30" s="9">
        <v>0</v>
      </c>
      <c r="T30" s="9"/>
      <c r="U30" s="9">
        <v>0</v>
      </c>
      <c r="V30" s="9" t="e">
        <f>U30/T30*1000</f>
        <v>#DIV/0!</v>
      </c>
      <c r="W30" s="9"/>
      <c r="X30" s="9">
        <v>0</v>
      </c>
      <c r="Y30" s="9" t="e">
        <f>X30/W30*100</f>
        <v>#DIV/0!</v>
      </c>
      <c r="Z30" s="9"/>
      <c r="AA30" s="9">
        <v>0</v>
      </c>
      <c r="AB30" s="9"/>
      <c r="AC30" s="9"/>
      <c r="AD30" s="9"/>
      <c r="AE30" s="9" t="e">
        <f t="shared" si="2"/>
        <v>#DIV/0!</v>
      </c>
      <c r="AF30" s="9">
        <v>20000</v>
      </c>
      <c r="AG30" s="9"/>
      <c r="AH30" s="9">
        <f>AG30/AF30*100</f>
        <v>0</v>
      </c>
      <c r="AI30" s="9"/>
      <c r="AJ30" s="9"/>
      <c r="AK30" s="9"/>
      <c r="AL30" s="9">
        <v>15000000</v>
      </c>
      <c r="AM30" s="9">
        <v>0</v>
      </c>
      <c r="AN30" s="9">
        <v>0</v>
      </c>
      <c r="AO30" s="9">
        <f t="shared" si="3"/>
        <v>15841881.35</v>
      </c>
      <c r="AP30" s="9">
        <f t="shared" si="4"/>
        <v>0</v>
      </c>
      <c r="AQ30" s="9">
        <f t="shared" si="0"/>
        <v>0</v>
      </c>
    </row>
    <row r="31" spans="1:46" s="3" customFormat="1" ht="14.25">
      <c r="A31" s="12" t="s">
        <v>29</v>
      </c>
      <c r="B31" s="13">
        <f>SUM(B4:B29)</f>
        <v>0</v>
      </c>
      <c r="C31" s="13">
        <f>SUM(C4:C29)</f>
        <v>0</v>
      </c>
      <c r="D31" s="13" t="e">
        <f>C31/B31*100</f>
        <v>#DIV/0!</v>
      </c>
      <c r="E31" s="13">
        <f>SUM(E4:E29)</f>
        <v>0</v>
      </c>
      <c r="F31" s="13">
        <f>SUM(F4:F29)</f>
        <v>0</v>
      </c>
      <c r="G31" s="13" t="e">
        <f>F31/E31*100</f>
        <v>#DIV/0!</v>
      </c>
      <c r="H31" s="13">
        <f>SUM(H4:H30)</f>
        <v>674051307.22</v>
      </c>
      <c r="I31" s="13">
        <f>SUM(I4:I30)</f>
        <v>383799226.85</v>
      </c>
      <c r="J31" s="13">
        <f>I31/H31*100</f>
        <v>56.939171059975976</v>
      </c>
      <c r="K31" s="13">
        <f>SUM(K4:K30)</f>
        <v>606935929</v>
      </c>
      <c r="L31" s="13">
        <f>SUM(L4:L30)</f>
        <v>590235620.51</v>
      </c>
      <c r="M31" s="14">
        <f>L31/K31*100</f>
        <v>97.24842315439855</v>
      </c>
      <c r="N31" s="14">
        <f>SUM(N4:N30)</f>
        <v>492071038.82</v>
      </c>
      <c r="O31" s="14">
        <f>SUM(O4:O30)</f>
        <v>173691023.05</v>
      </c>
      <c r="P31" s="14">
        <f>O31/N31*100</f>
        <v>35.29795686950321</v>
      </c>
      <c r="Q31" s="14">
        <f>SUM(Q4:Q30)</f>
        <v>172240000</v>
      </c>
      <c r="R31" s="14">
        <f>SUM(R4:R30)</f>
        <v>6897779.64</v>
      </c>
      <c r="S31" s="14">
        <v>0</v>
      </c>
      <c r="T31" s="14">
        <f>SUM(T4:T30)</f>
        <v>2000000</v>
      </c>
      <c r="U31" s="14">
        <f>SUM(U4:U30)</f>
        <v>2000000</v>
      </c>
      <c r="V31" s="14">
        <f>U31/T31*1000</f>
        <v>1000</v>
      </c>
      <c r="W31" s="14">
        <f>SUM(W4:W30)</f>
        <v>81352002.55</v>
      </c>
      <c r="X31" s="14">
        <f>SUM(X4:X30)</f>
        <v>0</v>
      </c>
      <c r="Y31" s="14">
        <f>X31/W31*100</f>
        <v>0</v>
      </c>
      <c r="Z31" s="14">
        <f>SUM(Z4:Z30)</f>
        <v>1000000</v>
      </c>
      <c r="AA31" s="14">
        <f>SUM(AA4:AA30)</f>
        <v>1000000</v>
      </c>
      <c r="AB31" s="14">
        <f>AA31/Z31*100</f>
        <v>100</v>
      </c>
      <c r="AC31" s="14">
        <f>SUM(AC4:AC30)</f>
        <v>133402920</v>
      </c>
      <c r="AD31" s="14">
        <f>SUM(AD4:AD30)</f>
        <v>29431521.349999998</v>
      </c>
      <c r="AE31" s="14">
        <f>AD31/AC31*100</f>
        <v>22.062126788529067</v>
      </c>
      <c r="AF31" s="14">
        <f>SUM(AF4:AF30)</f>
        <v>20000</v>
      </c>
      <c r="AG31" s="14">
        <f>SUM(AG4:AG30)</f>
        <v>0</v>
      </c>
      <c r="AH31" s="14">
        <f>AG31/AF31*100</f>
        <v>0</v>
      </c>
      <c r="AI31" s="14">
        <f>SUM(AI4:AI30)</f>
        <v>471280176</v>
      </c>
      <c r="AJ31" s="14">
        <f>SUM(AJ4:AJ30)</f>
        <v>0</v>
      </c>
      <c r="AK31" s="14">
        <f>AJ31/AI31*100</f>
        <v>0</v>
      </c>
      <c r="AL31" s="14">
        <f>SUM(AL4:AL30)</f>
        <v>15000000</v>
      </c>
      <c r="AM31" s="14">
        <f>SUM(AM4:AM30)</f>
        <v>0</v>
      </c>
      <c r="AN31" s="14">
        <f>AM31/AL31*100</f>
        <v>0</v>
      </c>
      <c r="AO31" s="13">
        <f>SUM(AO4:AO30)</f>
        <v>2649353373.59</v>
      </c>
      <c r="AP31" s="13">
        <f>SUM(AP4:AP30)</f>
        <v>1187055171.4</v>
      </c>
      <c r="AQ31" s="13">
        <f t="shared" si="0"/>
        <v>44.80546775047542</v>
      </c>
      <c r="AR31" s="4"/>
      <c r="AS31" s="4"/>
      <c r="AT31" s="4"/>
    </row>
    <row r="32" spans="41:45" ht="12.75">
      <c r="AO32" s="1"/>
      <c r="AP32" s="1"/>
      <c r="AS32" s="1"/>
    </row>
  </sheetData>
  <sheetProtection/>
  <mergeCells count="16">
    <mergeCell ref="A1:AQ1"/>
    <mergeCell ref="AO2:AQ2"/>
    <mergeCell ref="A2:A3"/>
    <mergeCell ref="B2:D2"/>
    <mergeCell ref="E2:G2"/>
    <mergeCell ref="AF2:AH2"/>
    <mergeCell ref="AI2:AK2"/>
    <mergeCell ref="AL2:AN2"/>
    <mergeCell ref="H2:J2"/>
    <mergeCell ref="K2:M2"/>
    <mergeCell ref="Q2:S2"/>
    <mergeCell ref="N2:P2"/>
    <mergeCell ref="T2:V2"/>
    <mergeCell ref="AC2:AE2"/>
    <mergeCell ref="W2:Y2"/>
    <mergeCell ref="Z2:AB2"/>
  </mergeCells>
  <printOptions/>
  <pageMargins left="0" right="0" top="0.2362204724409449" bottom="0.2362204724409449" header="0.2362204724409449" footer="0.2362204724409449"/>
  <pageSetup fitToWidth="6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/>
  <dc:description/>
  <cp:lastModifiedBy>seliverstova DI.</cp:lastModifiedBy>
  <cp:lastPrinted>2017-06-30T12:24:02Z</cp:lastPrinted>
  <dcterms:created xsi:type="dcterms:W3CDTF">2014-03-20T11:05:03Z</dcterms:created>
  <dcterms:modified xsi:type="dcterms:W3CDTF">2020-12-29T06:57:20Z</dcterms:modified>
  <cp:category/>
  <cp:version/>
  <cp:contentType/>
  <cp:contentStatus/>
</cp:coreProperties>
</file>