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240" windowWidth="1980" windowHeight="1170"/>
  </bookViews>
  <sheets>
    <sheet name="Лист" sheetId="4" r:id="rId1"/>
  </sheets>
  <definedNames>
    <definedName name="_xlnm._FilterDatabase" localSheetId="0" hidden="1">Лист!$A$6:$G$58</definedName>
    <definedName name="_xlnm.Print_Titles" localSheetId="0">Лист!$4:$6</definedName>
  </definedNames>
  <calcPr calcId="145621"/>
</workbook>
</file>

<file path=xl/calcChain.xml><?xml version="1.0" encoding="utf-8"?>
<calcChain xmlns="http://schemas.openxmlformats.org/spreadsheetml/2006/main">
  <c r="F55" i="4" l="1"/>
  <c r="E55" i="4"/>
  <c r="I50" i="4"/>
  <c r="I9" i="4" l="1"/>
  <c r="I10" i="4"/>
  <c r="I11" i="4"/>
  <c r="I13" i="4"/>
  <c r="I14" i="4"/>
  <c r="I15" i="4"/>
  <c r="I16" i="4"/>
  <c r="I17" i="4"/>
  <c r="I18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39" i="4"/>
  <c r="I40" i="4"/>
  <c r="I41" i="4"/>
  <c r="I42" i="4"/>
  <c r="I43" i="4"/>
  <c r="I44" i="4"/>
  <c r="I45" i="4"/>
  <c r="I53" i="4"/>
  <c r="I57" i="4"/>
  <c r="I8" i="4"/>
  <c r="I7" i="4"/>
  <c r="D52" i="4"/>
  <c r="E52" i="4"/>
  <c r="F52" i="4"/>
  <c r="C52" i="4"/>
  <c r="D37" i="4"/>
  <c r="E37" i="4"/>
  <c r="F37" i="4"/>
  <c r="C37" i="4"/>
  <c r="H57" i="4"/>
  <c r="G57" i="4"/>
  <c r="C55" i="4"/>
  <c r="I55" i="4" s="1"/>
  <c r="D55" i="4"/>
  <c r="D56" i="4" s="1"/>
  <c r="D58" i="4" s="1"/>
  <c r="I37" i="4" l="1"/>
  <c r="I52" i="4"/>
  <c r="C56" i="4"/>
  <c r="C58" i="4" s="1"/>
  <c r="E56" i="4"/>
  <c r="E58" i="4" s="1"/>
  <c r="F56" i="4"/>
  <c r="F58" i="4" s="1"/>
  <c r="G55" i="4"/>
  <c r="H55" i="4"/>
  <c r="I58" i="4" l="1"/>
  <c r="I56" i="4"/>
  <c r="H56" i="4"/>
  <c r="G56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6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4" i="4"/>
  <c r="H7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6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4" i="4"/>
  <c r="G7" i="4"/>
  <c r="H37" i="4" l="1"/>
  <c r="G37" i="4"/>
  <c r="H52" i="4" l="1"/>
  <c r="G52" i="4"/>
  <c r="G58" i="4" l="1"/>
  <c r="H58" i="4"/>
</calcChain>
</file>

<file path=xl/sharedStrings.xml><?xml version="1.0" encoding="utf-8"?>
<sst xmlns="http://schemas.openxmlformats.org/spreadsheetml/2006/main" count="111" uniqueCount="111">
  <si>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</si>
  <si>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</si>
  <si>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</si>
  <si>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</si>
  <si>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</si>
  <si>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</si>
  <si>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</si>
  <si>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</si>
  <si>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</si>
  <si>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</si>
  <si>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</si>
  <si>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</si>
  <si>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</si>
  <si>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</si>
  <si>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</si>
  <si>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</si>
  <si>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</si>
  <si>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</si>
  <si>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</si>
  <si>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</si>
  <si>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</si>
  <si>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</si>
  <si>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</si>
  <si>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</si>
  <si>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</si>
  <si>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</si>
  <si>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</si>
  <si>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</si>
  <si>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</si>
  <si>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</si>
  <si>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</si>
  <si>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</si>
  <si>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</si>
  <si>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</si>
  <si>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</si>
  <si>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</si>
  <si>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</si>
  <si>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</si>
  <si>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</si>
  <si>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</si>
  <si>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</si>
  <si>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</si>
  <si>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</si>
  <si>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</si>
  <si>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</si>
  <si>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</si>
  <si>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</si>
  <si>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</si>
  <si>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</si>
  <si>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</si>
  <si>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</si>
  <si>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</si>
  <si>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</si>
  <si>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</si>
  <si>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</si>
  <si>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</si>
  <si>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</si>
  <si>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</si>
  <si>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</si>
  <si>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</si>
  <si>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</si>
  <si>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</si>
  <si>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</si>
  <si>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</si>
  <si>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</si>
  <si>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</si>
  <si>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</si>
  <si>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</si>
  <si>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</si>
  <si>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</si>
  <si>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</si>
  <si>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</si>
  <si>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</si>
  <si>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</si>
  <si>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</si>
  <si>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</si>
  <si>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</si>
  <si>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</si>
  <si>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</si>
  <si>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</si>
  <si>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</si>
  <si>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</si>
  <si>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</si>
  <si>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</si>
  <si>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</si>
  <si>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</si>
  <si>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</si>
  <si>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</si>
  <si>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</si>
  <si>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</si>
  <si>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ВСЕГО</t>
  </si>
  <si>
    <t>Бюджетные ассигнования в соответствии с Законом Калужской области  от 06.12.2018 № 419-ОЗ</t>
  </si>
  <si>
    <t>% исполнения к уточненной росписи</t>
  </si>
  <si>
    <t>ИТОГО по государственным программам</t>
  </si>
  <si>
    <t>ИТОГО по ведомственным целевым программам</t>
  </si>
  <si>
    <t>% исполнения к плану  в соответствии с Законом Калужской области от 06.12.2018 № 419-ОЗ</t>
  </si>
  <si>
    <t>Территориальная программа обязательного медицинского страхования **</t>
  </si>
  <si>
    <t>73  0  00  00000</t>
  </si>
  <si>
    <t>ИТОГО по другим программам</t>
  </si>
  <si>
    <t>ИТОГО по программам</t>
  </si>
  <si>
    <t>Непрограммные расходы</t>
  </si>
  <si>
    <t>Государственная программа Калужской области "Развитие образования в Калужской области"*</t>
  </si>
  <si>
    <t>02  0  00  00000</t>
  </si>
  <si>
    <t>46  0  00  00000</t>
  </si>
  <si>
    <t>Государственная программа Калужской области "Молодежь Калужской области"*</t>
  </si>
  <si>
    <t xml:space="preserve">* Данные программы в связи с принятием новых государственных программ завершили свое действие с 1 января 2019 года </t>
  </si>
  <si>
    <t>Сведения об исполнении областного бюджета за 9 месяцев 2019 года по государственным, ведомственным целевым программам и другим программам в сравнении с запланированными значениями на 2019 год и соответствующим периодом 2018 года</t>
  </si>
  <si>
    <t>Фактическое исполнение по состоянию на 01.10.2018</t>
  </si>
  <si>
    <t>Фактическое исполнение по состоянию на 01.10.2019</t>
  </si>
  <si>
    <t>Темп роста фактического исполнения по состоянию на 01.10.2019 к фактическому исполнению по состоянию на 01.10.2018</t>
  </si>
  <si>
    <t>** Расходы по территориальной программе обязательного медицинского страхования с 2019 года включены в состав государственной программы Калужской области "Развитие здравоохранения в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</si>
</sst>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8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2" borderId="0"/>
    <xf numFmtId="0" fontId="4" fillId="3" borderId="1">
      <alignment horizontal="center" vertical="center" wrapText="1"/>
    </xf>
    <xf numFmtId="0" fontId="5" fillId="3" borderId="1">
      <alignment horizontal="center" vertical="center" shrinkToFit="1"/>
    </xf>
    <xf numFmtId="0" fontId="4" fillId="3" borderId="1">
      <alignment horizontal="left" vertical="center" wrapText="1"/>
    </xf>
    <xf numFmtId="0" fontId="5" fillId="3" borderId="1">
      <alignment horizontal="left" vertical="center" wrapText="1"/>
    </xf>
    <xf numFmtId="0" fontId="4" fillId="3" borderId="1">
      <alignment horizontal="left"/>
    </xf>
    <xf numFmtId="0" fontId="6" fillId="0" borderId="2"/>
    <xf numFmtId="0" fontId="5" fillId="3" borderId="1">
      <alignment horizontal="center" vertical="center" wrapText="1"/>
    </xf>
    <xf numFmtId="4" fontId="4" fillId="3" borderId="1">
      <alignment horizontal="right" vertical="center" shrinkToFit="1"/>
    </xf>
    <xf numFmtId="4" fontId="5" fillId="3" borderId="1">
      <alignment horizontal="right" vertical="center" shrinkToFit="1"/>
    </xf>
    <xf numFmtId="0" fontId="6" fillId="0" borderId="0">
      <alignment horizontal="left" wrapText="1"/>
    </xf>
    <xf numFmtId="49" fontId="4" fillId="3" borderId="1">
      <alignment horizontal="right" vertical="center" shrinkToFit="1"/>
    </xf>
    <xf numFmtId="49" fontId="5" fillId="3" borderId="1">
      <alignment horizontal="right" vertical="center" shrinkToFit="1"/>
    </xf>
    <xf numFmtId="0" fontId="2" fillId="0" borderId="0">
      <protection locked="0"/>
    </xf>
    <xf numFmtId="0" fontId="6" fillId="0" borderId="0">
      <alignment horizontal="left" vertical="top" wrapText="1"/>
    </xf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wrapText="1"/>
    </xf>
    <xf numFmtId="0" fontId="6" fillId="0" borderId="0">
      <alignment horizontal="right"/>
    </xf>
    <xf numFmtId="0" fontId="6" fillId="0" borderId="0"/>
    <xf numFmtId="0" fontId="6" fillId="0" borderId="3"/>
    <xf numFmtId="0" fontId="8" fillId="0" borderId="3"/>
    <xf numFmtId="0" fontId="20" fillId="0" borderId="0">
      <alignment horizontal="left" vertical="top" wrapText="1"/>
    </xf>
    <xf numFmtId="0" fontId="20" fillId="0" borderId="0"/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wrapText="1"/>
    </xf>
    <xf numFmtId="0" fontId="20" fillId="0" borderId="0">
      <alignment horizontal="right"/>
    </xf>
    <xf numFmtId="0" fontId="22" fillId="3" borderId="1">
      <alignment horizontal="center" vertical="center" wrapText="1"/>
    </xf>
    <xf numFmtId="0" fontId="20" fillId="0" borderId="3"/>
    <xf numFmtId="0" fontId="23" fillId="3" borderId="1">
      <alignment horizontal="center" vertical="center" shrinkToFit="1"/>
    </xf>
    <xf numFmtId="0" fontId="22" fillId="3" borderId="1">
      <alignment horizontal="left" vertical="center" wrapText="1"/>
    </xf>
    <xf numFmtId="4" fontId="22" fillId="3" borderId="1">
      <alignment horizontal="right" vertical="center" shrinkToFit="1"/>
    </xf>
    <xf numFmtId="49" fontId="22" fillId="3" borderId="1">
      <alignment horizontal="right" vertical="center" shrinkToFit="1"/>
    </xf>
    <xf numFmtId="0" fontId="24" fillId="0" borderId="3"/>
    <xf numFmtId="0" fontId="23" fillId="3" borderId="1">
      <alignment horizontal="left" vertical="center" wrapText="1"/>
    </xf>
    <xf numFmtId="0" fontId="23" fillId="3" borderId="1">
      <alignment horizontal="center" vertical="center" wrapText="1"/>
    </xf>
    <xf numFmtId="4" fontId="23" fillId="3" borderId="1">
      <alignment horizontal="right" vertical="center" shrinkToFit="1"/>
    </xf>
    <xf numFmtId="49" fontId="23" fillId="3" borderId="1">
      <alignment horizontal="right" vertical="center" shrinkToFit="1"/>
    </xf>
    <xf numFmtId="0" fontId="22" fillId="3" borderId="1">
      <alignment horizontal="left"/>
    </xf>
    <xf numFmtId="0" fontId="20" fillId="0" borderId="2"/>
    <xf numFmtId="0" fontId="20" fillId="0" borderId="0">
      <alignment horizontal="left" wrapText="1"/>
    </xf>
    <xf numFmtId="0" fontId="25" fillId="0" borderId="0">
      <protection locked="0"/>
    </xf>
    <xf numFmtId="49" fontId="5" fillId="0" borderId="1">
      <alignment horizontal="center" vertical="center" wrapText="1"/>
    </xf>
    <xf numFmtId="0" fontId="25" fillId="0" borderId="0"/>
    <xf numFmtId="0" fontId="25" fillId="0" borderId="0"/>
    <xf numFmtId="0" fontId="26" fillId="2" borderId="0"/>
    <xf numFmtId="0" fontId="2" fillId="2" borderId="0"/>
    <xf numFmtId="49" fontId="4" fillId="0" borderId="1">
      <alignment horizontal="left" vertical="center" wrapText="1"/>
    </xf>
    <xf numFmtId="0" fontId="4" fillId="0" borderId="1">
      <alignment horizontal="left"/>
    </xf>
    <xf numFmtId="0" fontId="2" fillId="0" borderId="0"/>
    <xf numFmtId="49" fontId="5" fillId="0" borderId="1">
      <alignment horizontal="left" vertical="center" wrapText="1"/>
    </xf>
    <xf numFmtId="0" fontId="6" fillId="0" borderId="2"/>
    <xf numFmtId="0" fontId="5" fillId="2" borderId="0"/>
    <xf numFmtId="49" fontId="4" fillId="0" borderId="1">
      <alignment horizontal="center" vertical="center" wrapText="1"/>
    </xf>
    <xf numFmtId="0" fontId="4" fillId="0" borderId="1">
      <alignment horizontal="center" vertical="center" wrapText="1"/>
    </xf>
    <xf numFmtId="0" fontId="5" fillId="2" borderId="0">
      <alignment vertical="center"/>
    </xf>
    <xf numFmtId="0" fontId="6" fillId="0" borderId="1">
      <alignment horizontal="center" vertical="center" shrinkToFit="1"/>
    </xf>
    <xf numFmtId="0" fontId="5" fillId="0" borderId="0">
      <alignment horizontal="center" vertical="center"/>
    </xf>
    <xf numFmtId="4" fontId="4" fillId="0" borderId="1">
      <alignment horizontal="right" vertical="top" shrinkToFit="1"/>
    </xf>
    <xf numFmtId="4" fontId="4" fillId="0" borderId="1">
      <alignment horizontal="right" vertical="center" shrinkToFit="1"/>
    </xf>
    <xf numFmtId="0" fontId="5" fillId="0" borderId="0"/>
    <xf numFmtId="4" fontId="5" fillId="0" borderId="1">
      <alignment horizontal="right" vertical="center" shrinkToFit="1"/>
    </xf>
    <xf numFmtId="0" fontId="6" fillId="0" borderId="0">
      <alignment horizontal="left" wrapText="1"/>
    </xf>
    <xf numFmtId="0" fontId="5" fillId="2" borderId="0">
      <alignment horizontal="center" vertical="center"/>
    </xf>
    <xf numFmtId="0" fontId="2" fillId="0" borderId="0">
      <protection locked="0"/>
    </xf>
    <xf numFmtId="0" fontId="6" fillId="0" borderId="0">
      <alignment horizontal="left" vertical="top" wrapText="1"/>
    </xf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wrapText="1"/>
    </xf>
    <xf numFmtId="0" fontId="6" fillId="0" borderId="0">
      <alignment horizontal="right"/>
    </xf>
    <xf numFmtId="0" fontId="5" fillId="0" borderId="0">
      <alignment vertical="center"/>
    </xf>
    <xf numFmtId="0" fontId="6" fillId="0" borderId="0"/>
    <xf numFmtId="0" fontId="6" fillId="0" borderId="3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25" applyNumberFormat="1" applyProtection="1"/>
    <xf numFmtId="0" fontId="2" fillId="0" borderId="0" xfId="19" applyNumberFormat="1" applyProtection="1">
      <protection locked="0"/>
    </xf>
    <xf numFmtId="4" fontId="0" fillId="0" borderId="0" xfId="0" applyNumberFormat="1" applyProtection="1">
      <protection locked="0"/>
    </xf>
    <xf numFmtId="0" fontId="6" fillId="0" borderId="0" xfId="20" applyNumberFormat="1" applyAlignment="1" applyProtection="1">
      <alignment horizontal="left" vertical="top" wrapText="1"/>
    </xf>
    <xf numFmtId="0" fontId="6" fillId="0" borderId="0" xfId="20" applyAlignment="1">
      <alignment horizontal="left" vertical="top" wrapText="1"/>
    </xf>
    <xf numFmtId="0" fontId="6" fillId="0" borderId="0" xfId="12" applyNumberFormat="1" applyBorder="1" applyProtection="1"/>
    <xf numFmtId="0" fontId="12" fillId="3" borderId="4" xfId="11" applyNumberFormat="1" applyFont="1" applyBorder="1" applyAlignment="1" applyProtection="1">
      <alignment horizontal="right"/>
    </xf>
    <xf numFmtId="0" fontId="12" fillId="3" borderId="4" xfId="11" applyNumberFormat="1" applyFont="1" applyBorder="1" applyProtection="1">
      <alignment horizontal="left"/>
    </xf>
    <xf numFmtId="0" fontId="5" fillId="3" borderId="1" xfId="13" quotePrefix="1" applyNumberFormat="1" applyBorder="1" applyAlignment="1" applyProtection="1">
      <alignment horizontal="center" wrapText="1"/>
    </xf>
    <xf numFmtId="0" fontId="10" fillId="3" borderId="5" xfId="10" quotePrefix="1" applyNumberFormat="1" applyFont="1" applyBorder="1" applyAlignment="1" applyProtection="1">
      <alignment horizontal="right" wrapText="1"/>
    </xf>
    <xf numFmtId="0" fontId="18" fillId="3" borderId="4" xfId="8" applyNumberFormat="1" applyFont="1" applyBorder="1" applyProtection="1">
      <alignment horizontal="center" vertical="center" shrinkToFit="1"/>
    </xf>
    <xf numFmtId="2" fontId="15" fillId="0" borderId="13" xfId="0" applyNumberFormat="1" applyFont="1" applyBorder="1" applyAlignment="1" applyProtection="1">
      <alignment horizontal="right"/>
      <protection locked="0"/>
    </xf>
    <xf numFmtId="2" fontId="16" fillId="0" borderId="13" xfId="0" applyNumberFormat="1" applyFont="1" applyBorder="1" applyAlignment="1" applyProtection="1">
      <alignment horizontal="right"/>
      <protection locked="0"/>
    </xf>
    <xf numFmtId="0" fontId="5" fillId="3" borderId="6" xfId="9" quotePrefix="1" applyNumberFormat="1" applyFont="1" applyBorder="1" applyAlignment="1" applyProtection="1">
      <alignment horizontal="left" wrapText="1"/>
    </xf>
    <xf numFmtId="0" fontId="5" fillId="3" borderId="7" xfId="7" quotePrefix="1" applyNumberFormat="1" applyFont="1" applyBorder="1" applyAlignment="1" applyProtection="1">
      <alignment horizontal="center" wrapText="1"/>
    </xf>
    <xf numFmtId="0" fontId="5" fillId="3" borderId="5" xfId="9" quotePrefix="1" applyNumberFormat="1" applyFont="1" applyBorder="1" applyAlignment="1" applyProtection="1">
      <alignment horizontal="left" wrapText="1"/>
    </xf>
    <xf numFmtId="0" fontId="5" fillId="3" borderId="1" xfId="7" quotePrefix="1" applyNumberFormat="1" applyFont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3" borderId="5" xfId="9" quotePrefix="1" applyNumberFormat="1" applyFont="1" applyBorder="1" applyAlignment="1" applyProtection="1">
      <alignment horizontal="left" wrapText="1"/>
    </xf>
    <xf numFmtId="0" fontId="17" fillId="3" borderId="1" xfId="7" quotePrefix="1" applyNumberFormat="1" applyFont="1" applyBorder="1" applyAlignment="1" applyProtection="1">
      <alignment horizontal="center" wrapText="1"/>
    </xf>
    <xf numFmtId="0" fontId="17" fillId="0" borderId="5" xfId="10" quotePrefix="1" applyNumberFormat="1" applyFont="1" applyFill="1" applyBorder="1" applyAlignment="1" applyProtection="1">
      <alignment horizontal="left" wrapText="1"/>
    </xf>
    <xf numFmtId="0" fontId="10" fillId="3" borderId="15" xfId="10" quotePrefix="1" applyNumberFormat="1" applyFont="1" applyBorder="1" applyAlignment="1" applyProtection="1">
      <alignment horizontal="right" wrapText="1"/>
    </xf>
    <xf numFmtId="0" fontId="17" fillId="3" borderId="5" xfId="9" applyFont="1" applyBorder="1" applyAlignment="1" applyProtection="1">
      <alignment horizontal="left" wrapText="1"/>
    </xf>
    <xf numFmtId="0" fontId="17" fillId="3" borderId="1" xfId="13" quotePrefix="1" applyNumberFormat="1" applyFont="1" applyBorder="1" applyAlignment="1" applyProtection="1">
      <alignment horizontal="center" wrapText="1"/>
    </xf>
    <xf numFmtId="0" fontId="16" fillId="0" borderId="0" xfId="0" applyFont="1" applyProtection="1">
      <protection locked="0"/>
    </xf>
    <xf numFmtId="4" fontId="0" fillId="0" borderId="0" xfId="0" applyNumberFormat="1" applyProtection="1">
      <protection locked="0"/>
    </xf>
    <xf numFmtId="2" fontId="17" fillId="0" borderId="1" xfId="27" applyNumberFormat="1" applyFont="1" applyBorder="1" applyAlignment="1" applyProtection="1">
      <alignment horizontal="right"/>
    </xf>
    <xf numFmtId="2" fontId="10" fillId="0" borderId="1" xfId="27" applyNumberFormat="1" applyFont="1" applyBorder="1" applyAlignment="1" applyProtection="1">
      <alignment horizontal="right"/>
    </xf>
    <xf numFmtId="2" fontId="17" fillId="0" borderId="7" xfId="27" applyNumberFormat="1" applyFont="1" applyBorder="1" applyAlignment="1" applyProtection="1">
      <alignment horizontal="right"/>
    </xf>
    <xf numFmtId="4" fontId="10" fillId="3" borderId="1" xfId="14" applyNumberFormat="1" applyFont="1" applyBorder="1" applyAlignment="1" applyProtection="1">
      <alignment horizontal="right" shrinkToFit="1"/>
    </xf>
    <xf numFmtId="4" fontId="10" fillId="3" borderId="1" xfId="13" quotePrefix="1" applyNumberFormat="1" applyFont="1" applyBorder="1" applyAlignment="1" applyProtection="1">
      <alignment horizontal="right" wrapText="1"/>
    </xf>
    <xf numFmtId="4" fontId="16" fillId="0" borderId="17" xfId="0" applyNumberFormat="1" applyFont="1" applyBorder="1" applyAlignment="1" applyProtection="1">
      <alignment horizontal="right"/>
      <protection locked="0"/>
    </xf>
    <xf numFmtId="4" fontId="16" fillId="0" borderId="14" xfId="0" applyNumberFormat="1" applyFont="1" applyBorder="1" applyAlignment="1" applyProtection="1">
      <alignment horizontal="right"/>
      <protection locked="0"/>
    </xf>
    <xf numFmtId="4" fontId="15" fillId="0" borderId="14" xfId="0" applyNumberFormat="1" applyFont="1" applyBorder="1" applyAlignment="1" applyProtection="1">
      <alignment horizontal="right"/>
      <protection locked="0"/>
    </xf>
    <xf numFmtId="4" fontId="10" fillId="3" borderId="1" xfId="7" quotePrefix="1" applyNumberFormat="1" applyFont="1" applyBorder="1" applyAlignment="1" applyProtection="1">
      <alignment horizontal="right" wrapText="1"/>
    </xf>
    <xf numFmtId="4" fontId="12" fillId="3" borderId="4" xfId="11" applyNumberFormat="1" applyFont="1" applyBorder="1" applyAlignment="1" applyProtection="1">
      <alignment horizontal="right"/>
    </xf>
    <xf numFmtId="2" fontId="10" fillId="0" borderId="4" xfId="27" applyNumberFormat="1" applyFont="1" applyBorder="1" applyAlignment="1" applyProtection="1">
      <alignment horizontal="right"/>
    </xf>
    <xf numFmtId="2" fontId="15" fillId="0" borderId="10" xfId="0" applyNumberFormat="1" applyFont="1" applyBorder="1" applyAlignment="1" applyProtection="1">
      <alignment horizontal="right"/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  <xf numFmtId="4" fontId="10" fillId="0" borderId="1" xfId="15" applyNumberFormat="1" applyFont="1" applyFill="1" applyBorder="1" applyAlignment="1" applyProtection="1">
      <alignment horizontal="right" shrinkToFit="1"/>
    </xf>
    <xf numFmtId="4" fontId="10" fillId="0" borderId="9" xfId="15" applyNumberFormat="1" applyFont="1" applyFill="1" applyBorder="1" applyAlignment="1" applyProtection="1">
      <alignment horizontal="right" shrinkToFit="1"/>
    </xf>
    <xf numFmtId="4" fontId="5" fillId="0" borderId="1" xfId="7" quotePrefix="1" applyNumberFormat="1" applyFont="1" applyFill="1" applyBorder="1" applyAlignment="1" applyProtection="1">
      <alignment horizontal="right" wrapText="1"/>
    </xf>
    <xf numFmtId="4" fontId="5" fillId="0" borderId="1" xfId="14" applyNumberFormat="1" applyFont="1" applyFill="1" applyBorder="1" applyAlignment="1" applyProtection="1">
      <alignment horizontal="right" shrinkToFit="1"/>
    </xf>
    <xf numFmtId="4" fontId="5" fillId="0" borderId="9" xfId="14" applyNumberFormat="1" applyFont="1" applyFill="1" applyBorder="1" applyAlignment="1" applyProtection="1">
      <alignment horizontal="right" shrinkToFit="1"/>
    </xf>
    <xf numFmtId="4" fontId="17" fillId="0" borderId="1" xfId="15" applyNumberFormat="1" applyFont="1" applyFill="1" applyBorder="1" applyAlignment="1" applyProtection="1">
      <alignment horizontal="right" shrinkToFit="1"/>
    </xf>
    <xf numFmtId="4" fontId="17" fillId="0" borderId="9" xfId="15" applyNumberFormat="1" applyFont="1" applyFill="1" applyBorder="1" applyAlignment="1" applyProtection="1">
      <alignment horizontal="right" shrinkToFit="1"/>
    </xf>
    <xf numFmtId="4" fontId="17" fillId="0" borderId="1" xfId="14" applyNumberFormat="1" applyFont="1" applyFill="1" applyBorder="1" applyAlignment="1" applyProtection="1">
      <alignment horizontal="right" shrinkToFit="1"/>
    </xf>
    <xf numFmtId="4" fontId="17" fillId="0" borderId="9" xfId="14" applyNumberFormat="1" applyFont="1" applyFill="1" applyBorder="1" applyAlignment="1" applyProtection="1">
      <alignment horizontal="right" shrinkToFit="1"/>
    </xf>
    <xf numFmtId="4" fontId="5" fillId="0" borderId="7" xfId="14" applyNumberFormat="1" applyFont="1" applyFill="1" applyBorder="1" applyAlignment="1" applyProtection="1">
      <alignment horizontal="right" shrinkToFit="1"/>
    </xf>
    <xf numFmtId="4" fontId="5" fillId="0" borderId="13" xfId="14" applyNumberFormat="1" applyFont="1" applyFill="1" applyBorder="1" applyAlignment="1" applyProtection="1">
      <alignment horizontal="right" shrinkToFit="1"/>
    </xf>
    <xf numFmtId="4" fontId="5" fillId="0" borderId="1" xfId="13" quotePrefix="1" applyNumberFormat="1" applyFill="1" applyBorder="1" applyAlignment="1" applyProtection="1">
      <alignment horizontal="right" wrapText="1"/>
    </xf>
    <xf numFmtId="4" fontId="17" fillId="0" borderId="1" xfId="7" quotePrefix="1" applyNumberFormat="1" applyFont="1" applyFill="1" applyBorder="1" applyAlignment="1" applyProtection="1">
      <alignment horizontal="right" wrapText="1"/>
    </xf>
    <xf numFmtId="4" fontId="10" fillId="0" borderId="1" xfId="7" quotePrefix="1" applyNumberFormat="1" applyFont="1" applyFill="1" applyBorder="1" applyAlignment="1" applyProtection="1">
      <alignment horizontal="right" wrapText="1"/>
    </xf>
    <xf numFmtId="4" fontId="10" fillId="0" borderId="1" xfId="13" quotePrefix="1" applyNumberFormat="1" applyFont="1" applyFill="1" applyBorder="1" applyAlignment="1" applyProtection="1">
      <alignment horizontal="right" wrapText="1"/>
    </xf>
    <xf numFmtId="4" fontId="5" fillId="0" borderId="7" xfId="7" quotePrefix="1" applyNumberFormat="1" applyFont="1" applyFill="1" applyBorder="1" applyAlignment="1" applyProtection="1">
      <alignment horizontal="right" wrapText="1"/>
    </xf>
    <xf numFmtId="4" fontId="5" fillId="0" borderId="8" xfId="14" applyNumberFormat="1" applyFont="1" applyFill="1" applyBorder="1" applyAlignment="1" applyProtection="1">
      <alignment horizontal="right" shrinkToFi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 wrapText="1"/>
    </xf>
    <xf numFmtId="0" fontId="17" fillId="0" borderId="0" xfId="16" applyNumberFormat="1" applyFont="1" applyAlignment="1" applyProtection="1">
      <alignment horizontal="left" wrapText="1"/>
    </xf>
    <xf numFmtId="0" fontId="17" fillId="0" borderId="0" xfId="16" applyFont="1" applyAlignment="1">
      <alignment horizontal="left" wrapText="1"/>
    </xf>
    <xf numFmtId="0" fontId="16" fillId="0" borderId="0" xfId="0" applyFont="1" applyAlignment="1"/>
    <xf numFmtId="0" fontId="9" fillId="0" borderId="18" xfId="24" applyNumberFormat="1" applyFont="1" applyBorder="1" applyAlignment="1" applyProtection="1">
      <alignment horizontal="right"/>
    </xf>
    <xf numFmtId="0" fontId="9" fillId="0" borderId="18" xfId="24" applyFont="1" applyBorder="1" applyAlignment="1">
      <alignment horizontal="right"/>
    </xf>
    <xf numFmtId="0" fontId="0" fillId="0" borderId="18" xfId="0" applyBorder="1" applyAlignment="1"/>
    <xf numFmtId="0" fontId="11" fillId="0" borderId="0" xfId="21" applyNumberFormat="1" applyFont="1" applyAlignment="1" applyProtection="1">
      <alignment horizontal="center" wrapText="1"/>
    </xf>
    <xf numFmtId="0" fontId="11" fillId="0" borderId="0" xfId="21" applyFont="1" applyAlignment="1">
      <alignment horizontal="center" wrapText="1"/>
    </xf>
    <xf numFmtId="0" fontId="0" fillId="0" borderId="0" xfId="0" applyAlignment="1"/>
    <xf numFmtId="0" fontId="18" fillId="0" borderId="4" xfId="26" applyNumberFormat="1" applyFont="1" applyBorder="1" applyAlignment="1" applyProtection="1">
      <alignment horizontal="center" vertical="center" wrapText="1"/>
    </xf>
    <xf numFmtId="0" fontId="13" fillId="0" borderId="0" xfId="2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8" fillId="3" borderId="4" xfId="7" applyNumberFormat="1" applyFont="1" applyBorder="1" applyProtection="1">
      <alignment horizontal="center" vertical="center" wrapText="1"/>
    </xf>
    <xf numFmtId="0" fontId="18" fillId="3" borderId="4" xfId="7" applyFont="1" applyBorder="1">
      <alignment horizontal="center" vertical="center" wrapText="1"/>
    </xf>
    <xf numFmtId="0" fontId="18" fillId="0" borderId="11" xfId="7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80">
    <cellStyle name="br" xfId="1"/>
    <cellStyle name="col" xfId="2"/>
    <cellStyle name="style0" xfId="3"/>
    <cellStyle name="style0 2" xfId="50"/>
    <cellStyle name="td" xfId="4"/>
    <cellStyle name="td 2" xfId="51"/>
    <cellStyle name="tr" xfId="5"/>
    <cellStyle name="xl21" xfId="6"/>
    <cellStyle name="xl21 2" xfId="52"/>
    <cellStyle name="xl21 3" xfId="53"/>
    <cellStyle name="xl22" xfId="7"/>
    <cellStyle name="xl22 2" xfId="34"/>
    <cellStyle name="xl22 3" xfId="61"/>
    <cellStyle name="xl23" xfId="8"/>
    <cellStyle name="xl23 2" xfId="36"/>
    <cellStyle name="xl23 3" xfId="63"/>
    <cellStyle name="xl24" xfId="9"/>
    <cellStyle name="xl24 2" xfId="37"/>
    <cellStyle name="xl24 3" xfId="54"/>
    <cellStyle name="xl25" xfId="10"/>
    <cellStyle name="xl25 2" xfId="41"/>
    <cellStyle name="xl25 3" xfId="62"/>
    <cellStyle name="xl26" xfId="11"/>
    <cellStyle name="xl26 2" xfId="45"/>
    <cellStyle name="xl26 3" xfId="57"/>
    <cellStyle name="xl27" xfId="12"/>
    <cellStyle name="xl27 2" xfId="46"/>
    <cellStyle name="xl27 3" xfId="59"/>
    <cellStyle name="xl28" xfId="13"/>
    <cellStyle name="xl28 2" xfId="42"/>
    <cellStyle name="xl28 3" xfId="55"/>
    <cellStyle name="xl29" xfId="14"/>
    <cellStyle name="xl29 2" xfId="38"/>
    <cellStyle name="xl29 3" xfId="58"/>
    <cellStyle name="xl30" xfId="15"/>
    <cellStyle name="xl30 2" xfId="43"/>
    <cellStyle name="xl30 3" xfId="56"/>
    <cellStyle name="xl31" xfId="16"/>
    <cellStyle name="xl31 2" xfId="47"/>
    <cellStyle name="xl31 3" xfId="60"/>
    <cellStyle name="xl32" xfId="17"/>
    <cellStyle name="xl32 2" xfId="39"/>
    <cellStyle name="xl32 3" xfId="64"/>
    <cellStyle name="xl33" xfId="18"/>
    <cellStyle name="xl33 2" xfId="44"/>
    <cellStyle name="xl33 3" xfId="49"/>
    <cellStyle name="xl34" xfId="19"/>
    <cellStyle name="xl34 2" xfId="48"/>
    <cellStyle name="xl34 3" xfId="67"/>
    <cellStyle name="xl35" xfId="20"/>
    <cellStyle name="xl35 2" xfId="28"/>
    <cellStyle name="xl35 3" xfId="70"/>
    <cellStyle name="xl36" xfId="21"/>
    <cellStyle name="xl36 2" xfId="30"/>
    <cellStyle name="xl36 3" xfId="66"/>
    <cellStyle name="xl37" xfId="22"/>
    <cellStyle name="xl37 2" xfId="31"/>
    <cellStyle name="xl37 3" xfId="68"/>
    <cellStyle name="xl38" xfId="23"/>
    <cellStyle name="xl38 2" xfId="32"/>
    <cellStyle name="xl38 3" xfId="65"/>
    <cellStyle name="xl39" xfId="24"/>
    <cellStyle name="xl39 2" xfId="33"/>
    <cellStyle name="xl39 3" xfId="69"/>
    <cellStyle name="xl40" xfId="25"/>
    <cellStyle name="xl40 2" xfId="29"/>
    <cellStyle name="xl40 3" xfId="71"/>
    <cellStyle name="xl41" xfId="26"/>
    <cellStyle name="xl41 2" xfId="35"/>
    <cellStyle name="xl41 3" xfId="72"/>
    <cellStyle name="xl42" xfId="27"/>
    <cellStyle name="xl42 2" xfId="40"/>
    <cellStyle name="xl42 3" xfId="73"/>
    <cellStyle name="xl43" xfId="74"/>
    <cellStyle name="xl44" xfId="75"/>
    <cellStyle name="xl45" xfId="76"/>
    <cellStyle name="xl46" xfId="77"/>
    <cellStyle name="xl47" xfId="78"/>
    <cellStyle name="xl48" xfId="7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autoPageBreaks="0" fitToPage="1"/>
  </sheetPr>
  <dimension ref="A1:I70"/>
  <sheetViews>
    <sheetView showGridLines="0" tabSelected="1" zoomScaleNormal="100" zoomScaleSheetLayoutView="100" workbookViewId="0">
      <pane ySplit="6" topLeftCell="A47" activePane="bottomLeft" state="frozen"/>
      <selection pane="bottomLeft" activeCell="I55" sqref="I55"/>
    </sheetView>
  </sheetViews>
  <sheetFormatPr defaultRowHeight="15" outlineLevelRow="5" x14ac:dyDescent="0.25"/>
  <cols>
    <col min="1" max="1" width="70.140625" style="1" customWidth="1"/>
    <col min="2" max="2" width="18.5703125" style="1" customWidth="1"/>
    <col min="3" max="3" width="21.7109375" style="1" customWidth="1"/>
    <col min="4" max="4" width="22.5703125" style="1" customWidth="1"/>
    <col min="5" max="5" width="21.7109375" style="1" customWidth="1"/>
    <col min="6" max="6" width="21.140625" style="1" customWidth="1"/>
    <col min="7" max="7" width="18.5703125" style="1" customWidth="1"/>
    <col min="8" max="8" width="13" style="1" customWidth="1"/>
    <col min="9" max="9" width="22" style="1" customWidth="1"/>
    <col min="10" max="16384" width="9.140625" style="1"/>
  </cols>
  <sheetData>
    <row r="1" spans="1:9" ht="9" customHeight="1" x14ac:dyDescent="0.25">
      <c r="A1" s="5"/>
      <c r="B1" s="6"/>
      <c r="C1" s="6"/>
      <c r="D1" s="6"/>
      <c r="E1" s="71"/>
      <c r="F1" s="72"/>
      <c r="G1" s="2"/>
    </row>
    <row r="2" spans="1:9" ht="42" customHeight="1" x14ac:dyDescent="0.3">
      <c r="A2" s="67" t="s">
        <v>106</v>
      </c>
      <c r="B2" s="68"/>
      <c r="C2" s="68"/>
      <c r="D2" s="68"/>
      <c r="E2" s="68"/>
      <c r="F2" s="68"/>
      <c r="G2" s="69"/>
      <c r="H2" s="69"/>
      <c r="I2" s="69"/>
    </row>
    <row r="3" spans="1:9" ht="12.75" customHeight="1" thickBot="1" x14ac:dyDescent="0.3">
      <c r="A3" s="64" t="s">
        <v>0</v>
      </c>
      <c r="B3" s="65"/>
      <c r="C3" s="65"/>
      <c r="D3" s="65"/>
      <c r="E3" s="65"/>
      <c r="F3" s="65"/>
      <c r="G3" s="66"/>
      <c r="H3" s="66"/>
      <c r="I3" s="66"/>
    </row>
    <row r="4" spans="1:9" ht="15.75" customHeight="1" thickBot="1" x14ac:dyDescent="0.3">
      <c r="A4" s="73" t="s">
        <v>1</v>
      </c>
      <c r="B4" s="73" t="s">
        <v>2</v>
      </c>
      <c r="C4" s="75" t="s">
        <v>107</v>
      </c>
      <c r="D4" s="73" t="s">
        <v>91</v>
      </c>
      <c r="E4" s="73" t="s">
        <v>3</v>
      </c>
      <c r="F4" s="73" t="s">
        <v>108</v>
      </c>
      <c r="G4" s="70" t="s">
        <v>95</v>
      </c>
      <c r="H4" s="59" t="s">
        <v>92</v>
      </c>
      <c r="I4" s="59" t="s">
        <v>109</v>
      </c>
    </row>
    <row r="5" spans="1:9" ht="78.75" customHeight="1" thickBot="1" x14ac:dyDescent="0.3">
      <c r="A5" s="74"/>
      <c r="B5" s="74"/>
      <c r="C5" s="76"/>
      <c r="D5" s="74"/>
      <c r="E5" s="74"/>
      <c r="F5" s="74"/>
      <c r="G5" s="60"/>
      <c r="H5" s="60"/>
      <c r="I5" s="60"/>
    </row>
    <row r="6" spans="1:9" ht="12.75" customHeight="1" thickBo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31.5" x14ac:dyDescent="0.25">
      <c r="A7" s="15" t="s">
        <v>4</v>
      </c>
      <c r="B7" s="16" t="s">
        <v>5</v>
      </c>
      <c r="C7" s="57">
        <v>3550755724.3000002</v>
      </c>
      <c r="D7" s="51">
        <v>7974217597.0200005</v>
      </c>
      <c r="E7" s="51">
        <v>9949211687.1700001</v>
      </c>
      <c r="F7" s="58">
        <v>7154383144.4300003</v>
      </c>
      <c r="G7" s="30">
        <f>F7/D7%</f>
        <v>89.718935524202706</v>
      </c>
      <c r="H7" s="14">
        <f>F7/E7%</f>
        <v>71.909045353371368</v>
      </c>
      <c r="I7" s="33">
        <f>F7/C7%</f>
        <v>201.48902656040704</v>
      </c>
    </row>
    <row r="8" spans="1:9" ht="38.25" customHeight="1" x14ac:dyDescent="0.25">
      <c r="A8" s="24" t="s">
        <v>101</v>
      </c>
      <c r="B8" s="25" t="s">
        <v>102</v>
      </c>
      <c r="C8" s="57">
        <v>9272023489.6000004</v>
      </c>
      <c r="D8" s="51">
        <v>0</v>
      </c>
      <c r="E8" s="51">
        <v>0</v>
      </c>
      <c r="F8" s="52">
        <v>0</v>
      </c>
      <c r="G8" s="30">
        <v>0</v>
      </c>
      <c r="H8" s="14">
        <v>0</v>
      </c>
      <c r="I8" s="34">
        <f>F8/C8%</f>
        <v>0</v>
      </c>
    </row>
    <row r="9" spans="1:9" ht="31.5" x14ac:dyDescent="0.25">
      <c r="A9" s="17" t="s">
        <v>6</v>
      </c>
      <c r="B9" s="18" t="s">
        <v>7</v>
      </c>
      <c r="C9" s="44">
        <v>4320279777.3599997</v>
      </c>
      <c r="D9" s="45">
        <v>6242344500</v>
      </c>
      <c r="E9" s="45">
        <v>6191547867.6499996</v>
      </c>
      <c r="F9" s="46">
        <v>4420862782.4399996</v>
      </c>
      <c r="G9" s="28">
        <f t="shared" ref="G9:G18" si="0">F9/D9%</f>
        <v>70.820551195788696</v>
      </c>
      <c r="H9" s="14">
        <f t="shared" ref="H9:H18" si="1">F9/E9%</f>
        <v>71.401576422245071</v>
      </c>
      <c r="I9" s="34">
        <f t="shared" ref="I9:I58" si="2">F9/C9%</f>
        <v>102.32815952353585</v>
      </c>
    </row>
    <row r="10" spans="1:9" ht="31.5" x14ac:dyDescent="0.25">
      <c r="A10" s="17" t="s">
        <v>8</v>
      </c>
      <c r="B10" s="18" t="s">
        <v>9</v>
      </c>
      <c r="C10" s="44">
        <v>7607878.6600000001</v>
      </c>
      <c r="D10" s="45">
        <v>182289930</v>
      </c>
      <c r="E10" s="45">
        <v>189624617.72999999</v>
      </c>
      <c r="F10" s="46">
        <v>113460180.20999999</v>
      </c>
      <c r="G10" s="28">
        <f t="shared" si="0"/>
        <v>62.241606110661181</v>
      </c>
      <c r="H10" s="14">
        <f t="shared" si="1"/>
        <v>59.834098319212998</v>
      </c>
      <c r="I10" s="34">
        <f t="shared" si="2"/>
        <v>1491.3510753863677</v>
      </c>
    </row>
    <row r="11" spans="1:9" ht="47.25" x14ac:dyDescent="0.25">
      <c r="A11" s="17" t="s">
        <v>10</v>
      </c>
      <c r="B11" s="18" t="s">
        <v>11</v>
      </c>
      <c r="C11" s="44">
        <v>1066566921.27</v>
      </c>
      <c r="D11" s="45">
        <v>1438816190</v>
      </c>
      <c r="E11" s="45">
        <v>2754111915.6900001</v>
      </c>
      <c r="F11" s="46">
        <v>1294346138.48</v>
      </c>
      <c r="G11" s="28">
        <f t="shared" si="0"/>
        <v>89.959103009537301</v>
      </c>
      <c r="H11" s="14">
        <f t="shared" si="1"/>
        <v>46.996860625241574</v>
      </c>
      <c r="I11" s="34">
        <f t="shared" si="2"/>
        <v>121.35629866888944</v>
      </c>
    </row>
    <row r="12" spans="1:9" ht="31.5" x14ac:dyDescent="0.25">
      <c r="A12" s="17" t="s">
        <v>12</v>
      </c>
      <c r="B12" s="18" t="s">
        <v>13</v>
      </c>
      <c r="C12" s="44">
        <v>0</v>
      </c>
      <c r="D12" s="45">
        <v>500000</v>
      </c>
      <c r="E12" s="45">
        <v>500000</v>
      </c>
      <c r="F12" s="46">
        <v>0</v>
      </c>
      <c r="G12" s="28">
        <f t="shared" si="0"/>
        <v>0</v>
      </c>
      <c r="H12" s="14">
        <f t="shared" si="1"/>
        <v>0</v>
      </c>
      <c r="I12" s="34">
        <v>0</v>
      </c>
    </row>
    <row r="13" spans="1:9" ht="31.5" x14ac:dyDescent="0.25">
      <c r="A13" s="17" t="s">
        <v>14</v>
      </c>
      <c r="B13" s="18" t="s">
        <v>15</v>
      </c>
      <c r="C13" s="44">
        <v>179481112.88</v>
      </c>
      <c r="D13" s="45">
        <v>424714370</v>
      </c>
      <c r="E13" s="45">
        <v>471892223.99000001</v>
      </c>
      <c r="F13" s="46">
        <v>227828028.31999999</v>
      </c>
      <c r="G13" s="28">
        <f t="shared" si="0"/>
        <v>53.64264654384074</v>
      </c>
      <c r="H13" s="14">
        <f t="shared" si="1"/>
        <v>48.279674200528454</v>
      </c>
      <c r="I13" s="34">
        <f t="shared" si="2"/>
        <v>126.93704906561642</v>
      </c>
    </row>
    <row r="14" spans="1:9" ht="31.5" x14ac:dyDescent="0.25">
      <c r="A14" s="17" t="s">
        <v>16</v>
      </c>
      <c r="B14" s="18" t="s">
        <v>17</v>
      </c>
      <c r="C14" s="44">
        <v>192514023.46000001</v>
      </c>
      <c r="D14" s="45">
        <v>292776400</v>
      </c>
      <c r="E14" s="45">
        <v>297540147.76999998</v>
      </c>
      <c r="F14" s="46">
        <v>189007226.91999999</v>
      </c>
      <c r="G14" s="28">
        <f t="shared" si="0"/>
        <v>64.556851891067723</v>
      </c>
      <c r="H14" s="14">
        <f t="shared" si="1"/>
        <v>63.523268485469572</v>
      </c>
      <c r="I14" s="34">
        <f t="shared" si="2"/>
        <v>98.17842021221449</v>
      </c>
    </row>
    <row r="15" spans="1:9" ht="31.5" x14ac:dyDescent="0.25">
      <c r="A15" s="17" t="s">
        <v>18</v>
      </c>
      <c r="B15" s="18" t="s">
        <v>19</v>
      </c>
      <c r="C15" s="44">
        <v>659290522.30999994</v>
      </c>
      <c r="D15" s="45">
        <v>1151152857.48</v>
      </c>
      <c r="E15" s="45">
        <v>1495440848.5</v>
      </c>
      <c r="F15" s="46">
        <v>944365692.22000003</v>
      </c>
      <c r="G15" s="28">
        <f t="shared" si="0"/>
        <v>82.036515488248909</v>
      </c>
      <c r="H15" s="14">
        <f t="shared" si="1"/>
        <v>63.149652035200511</v>
      </c>
      <c r="I15" s="34">
        <f t="shared" si="2"/>
        <v>143.23968876591209</v>
      </c>
    </row>
    <row r="16" spans="1:9" ht="31.5" x14ac:dyDescent="0.25">
      <c r="A16" s="17" t="s">
        <v>20</v>
      </c>
      <c r="B16" s="18" t="s">
        <v>21</v>
      </c>
      <c r="C16" s="44">
        <v>73895653.019999996</v>
      </c>
      <c r="D16" s="45">
        <v>137675210</v>
      </c>
      <c r="E16" s="45">
        <v>161120364.83000001</v>
      </c>
      <c r="F16" s="46">
        <v>87810696.670000002</v>
      </c>
      <c r="G16" s="28">
        <f t="shared" si="0"/>
        <v>63.781051556049924</v>
      </c>
      <c r="H16" s="14">
        <f t="shared" si="1"/>
        <v>54.500060723329476</v>
      </c>
      <c r="I16" s="34">
        <f t="shared" si="2"/>
        <v>118.83066605586919</v>
      </c>
    </row>
    <row r="17" spans="1:9" ht="31.5" x14ac:dyDescent="0.25">
      <c r="A17" s="17" t="s">
        <v>22</v>
      </c>
      <c r="B17" s="18" t="s">
        <v>23</v>
      </c>
      <c r="C17" s="44">
        <v>1397688659.78</v>
      </c>
      <c r="D17" s="45">
        <v>2760007895</v>
      </c>
      <c r="E17" s="45">
        <v>1861894984.03</v>
      </c>
      <c r="F17" s="46">
        <v>857780419.25999999</v>
      </c>
      <c r="G17" s="28">
        <f t="shared" si="0"/>
        <v>31.078911796373685</v>
      </c>
      <c r="H17" s="14">
        <f t="shared" si="1"/>
        <v>46.070290033402813</v>
      </c>
      <c r="I17" s="34">
        <f t="shared" si="2"/>
        <v>61.371351427793442</v>
      </c>
    </row>
    <row r="18" spans="1:9" ht="31.5" x14ac:dyDescent="0.25">
      <c r="A18" s="17" t="s">
        <v>24</v>
      </c>
      <c r="B18" s="18" t="s">
        <v>25</v>
      </c>
      <c r="C18" s="44">
        <v>2101364815.49</v>
      </c>
      <c r="D18" s="45">
        <v>2801783840</v>
      </c>
      <c r="E18" s="45">
        <v>3013962008.8899999</v>
      </c>
      <c r="F18" s="46">
        <v>2040120362.4300001</v>
      </c>
      <c r="G18" s="28">
        <f t="shared" si="0"/>
        <v>72.815052085888254</v>
      </c>
      <c r="H18" s="14">
        <f t="shared" si="1"/>
        <v>67.688987333365489</v>
      </c>
      <c r="I18" s="34">
        <f t="shared" si="2"/>
        <v>97.085491647688087</v>
      </c>
    </row>
    <row r="19" spans="1:9" ht="31.5" x14ac:dyDescent="0.25">
      <c r="A19" s="17" t="s">
        <v>26</v>
      </c>
      <c r="B19" s="18" t="s">
        <v>27</v>
      </c>
      <c r="C19" s="44">
        <v>0</v>
      </c>
      <c r="D19" s="45">
        <v>11072657074.200001</v>
      </c>
      <c r="E19" s="45">
        <v>11898457382.02</v>
      </c>
      <c r="F19" s="46">
        <v>8146307886.2600002</v>
      </c>
      <c r="G19" s="28">
        <f t="shared" ref="G19:G32" si="3">F19/D19%</f>
        <v>73.571391506754225</v>
      </c>
      <c r="H19" s="14">
        <f t="shared" ref="H19:H32" si="4">F19/E19%</f>
        <v>68.465244062394589</v>
      </c>
      <c r="I19" s="34">
        <v>0</v>
      </c>
    </row>
    <row r="20" spans="1:9" ht="31.5" x14ac:dyDescent="0.25">
      <c r="A20" s="17" t="s">
        <v>28</v>
      </c>
      <c r="B20" s="18" t="s">
        <v>29</v>
      </c>
      <c r="C20" s="44">
        <v>0</v>
      </c>
      <c r="D20" s="45">
        <v>1314415770</v>
      </c>
      <c r="E20" s="45">
        <v>1428733062.2</v>
      </c>
      <c r="F20" s="46">
        <v>940747801.38999999</v>
      </c>
      <c r="G20" s="28">
        <f t="shared" si="3"/>
        <v>71.571554667972379</v>
      </c>
      <c r="H20" s="14">
        <f t="shared" si="4"/>
        <v>65.844896172656092</v>
      </c>
      <c r="I20" s="34">
        <v>0</v>
      </c>
    </row>
    <row r="21" spans="1:9" ht="63" x14ac:dyDescent="0.25">
      <c r="A21" s="17" t="s">
        <v>30</v>
      </c>
      <c r="B21" s="18" t="s">
        <v>31</v>
      </c>
      <c r="C21" s="44">
        <v>0</v>
      </c>
      <c r="D21" s="45">
        <v>371372060</v>
      </c>
      <c r="E21" s="45">
        <v>380277652.25999999</v>
      </c>
      <c r="F21" s="46">
        <v>244458157.02000001</v>
      </c>
      <c r="G21" s="28">
        <f t="shared" si="3"/>
        <v>65.825672782168908</v>
      </c>
      <c r="H21" s="14">
        <f t="shared" si="4"/>
        <v>64.284123867700046</v>
      </c>
      <c r="I21" s="34">
        <v>0</v>
      </c>
    </row>
    <row r="22" spans="1:9" ht="31.5" x14ac:dyDescent="0.25">
      <c r="A22" s="17" t="s">
        <v>32</v>
      </c>
      <c r="B22" s="18" t="s">
        <v>33</v>
      </c>
      <c r="C22" s="44">
        <v>899988.54</v>
      </c>
      <c r="D22" s="45">
        <v>8018190</v>
      </c>
      <c r="E22" s="45">
        <v>9548190</v>
      </c>
      <c r="F22" s="46">
        <v>6958030.5499999998</v>
      </c>
      <c r="G22" s="28">
        <f t="shared" si="3"/>
        <v>86.778070237796811</v>
      </c>
      <c r="H22" s="14">
        <f t="shared" si="4"/>
        <v>72.8727701271131</v>
      </c>
      <c r="I22" s="34">
        <f t="shared" si="2"/>
        <v>773.1243500056122</v>
      </c>
    </row>
    <row r="23" spans="1:9" ht="52.5" customHeight="1" x14ac:dyDescent="0.25">
      <c r="A23" s="17" t="s">
        <v>34</v>
      </c>
      <c r="B23" s="18" t="s">
        <v>35</v>
      </c>
      <c r="C23" s="44">
        <v>386175188.76999998</v>
      </c>
      <c r="D23" s="45">
        <v>681651700</v>
      </c>
      <c r="E23" s="45">
        <v>731667688.70000005</v>
      </c>
      <c r="F23" s="46">
        <v>431489321.86000001</v>
      </c>
      <c r="G23" s="28">
        <f t="shared" si="3"/>
        <v>63.30055684743396</v>
      </c>
      <c r="H23" s="14">
        <f t="shared" si="4"/>
        <v>58.973401248134138</v>
      </c>
      <c r="I23" s="34">
        <f t="shared" si="2"/>
        <v>111.73408712101089</v>
      </c>
    </row>
    <row r="24" spans="1:9" ht="31.5" x14ac:dyDescent="0.25">
      <c r="A24" s="17" t="s">
        <v>36</v>
      </c>
      <c r="B24" s="18" t="s">
        <v>37</v>
      </c>
      <c r="C24" s="44">
        <v>3796094150.9400001</v>
      </c>
      <c r="D24" s="45">
        <v>5484113337.5500002</v>
      </c>
      <c r="E24" s="45">
        <v>10690546129.5</v>
      </c>
      <c r="F24" s="46">
        <v>3289038733.2399998</v>
      </c>
      <c r="G24" s="28">
        <f t="shared" si="3"/>
        <v>59.973938005981495</v>
      </c>
      <c r="H24" s="14">
        <f t="shared" si="4"/>
        <v>30.765862598582032</v>
      </c>
      <c r="I24" s="34">
        <f t="shared" si="2"/>
        <v>86.642707015724525</v>
      </c>
    </row>
    <row r="25" spans="1:9" ht="47.25" x14ac:dyDescent="0.25">
      <c r="A25" s="17" t="s">
        <v>38</v>
      </c>
      <c r="B25" s="18" t="s">
        <v>39</v>
      </c>
      <c r="C25" s="44">
        <v>1411140706.0599999</v>
      </c>
      <c r="D25" s="45">
        <v>1552295680</v>
      </c>
      <c r="E25" s="45">
        <v>2473755127.9299998</v>
      </c>
      <c r="F25" s="46">
        <v>1556241006.78</v>
      </c>
      <c r="G25" s="28">
        <f t="shared" si="3"/>
        <v>100.2541607781837</v>
      </c>
      <c r="H25" s="14">
        <f t="shared" si="4"/>
        <v>62.910066934645975</v>
      </c>
      <c r="I25" s="34">
        <f t="shared" si="2"/>
        <v>110.2824828237809</v>
      </c>
    </row>
    <row r="26" spans="1:9" ht="31.5" x14ac:dyDescent="0.25">
      <c r="A26" s="17" t="s">
        <v>40</v>
      </c>
      <c r="B26" s="18" t="s">
        <v>41</v>
      </c>
      <c r="C26" s="44">
        <v>12079374.16</v>
      </c>
      <c r="D26" s="45">
        <v>151268400</v>
      </c>
      <c r="E26" s="45">
        <v>187483426.25</v>
      </c>
      <c r="F26" s="46">
        <v>30886341.609999999</v>
      </c>
      <c r="G26" s="28">
        <f t="shared" si="3"/>
        <v>20.418237787931915</v>
      </c>
      <c r="H26" s="14">
        <f t="shared" si="4"/>
        <v>16.474171732286656</v>
      </c>
      <c r="I26" s="34">
        <f t="shared" si="2"/>
        <v>255.69488287131588</v>
      </c>
    </row>
    <row r="27" spans="1:9" ht="31.5" x14ac:dyDescent="0.25">
      <c r="A27" s="17" t="s">
        <v>42</v>
      </c>
      <c r="B27" s="18" t="s">
        <v>43</v>
      </c>
      <c r="C27" s="44">
        <v>218113853.21000001</v>
      </c>
      <c r="D27" s="45">
        <v>358342900</v>
      </c>
      <c r="E27" s="45">
        <v>405228261.16000003</v>
      </c>
      <c r="F27" s="46">
        <v>250998079.59999999</v>
      </c>
      <c r="G27" s="28">
        <f t="shared" si="3"/>
        <v>70.044105687596996</v>
      </c>
      <c r="H27" s="14">
        <f t="shared" si="4"/>
        <v>61.939924644321906</v>
      </c>
      <c r="I27" s="34">
        <f t="shared" si="2"/>
        <v>115.07663355905187</v>
      </c>
    </row>
    <row r="28" spans="1:9" ht="31.5" x14ac:dyDescent="0.25">
      <c r="A28" s="17" t="s">
        <v>44</v>
      </c>
      <c r="B28" s="18" t="s">
        <v>45</v>
      </c>
      <c r="C28" s="44">
        <v>102864956.5</v>
      </c>
      <c r="D28" s="45">
        <v>484422500</v>
      </c>
      <c r="E28" s="45">
        <v>464208022.22000003</v>
      </c>
      <c r="F28" s="46">
        <v>214087437.13999999</v>
      </c>
      <c r="G28" s="28">
        <f t="shared" si="3"/>
        <v>44.19436280106725</v>
      </c>
      <c r="H28" s="14">
        <f t="shared" si="4"/>
        <v>46.118857687155277</v>
      </c>
      <c r="I28" s="34">
        <f t="shared" si="2"/>
        <v>208.12475348686897</v>
      </c>
    </row>
    <row r="29" spans="1:9" ht="35.25" customHeight="1" x14ac:dyDescent="0.25">
      <c r="A29" s="17" t="s">
        <v>46</v>
      </c>
      <c r="B29" s="18" t="s">
        <v>47</v>
      </c>
      <c r="C29" s="44">
        <v>46826660.869999997</v>
      </c>
      <c r="D29" s="45">
        <v>425593333.32999998</v>
      </c>
      <c r="E29" s="45">
        <v>512593333.32999998</v>
      </c>
      <c r="F29" s="46">
        <v>276147626.13999999</v>
      </c>
      <c r="G29" s="28">
        <f t="shared" si="3"/>
        <v>64.885327027873913</v>
      </c>
      <c r="H29" s="14">
        <f t="shared" si="4"/>
        <v>53.872652682788647</v>
      </c>
      <c r="I29" s="34">
        <f t="shared" si="2"/>
        <v>589.72307871073701</v>
      </c>
    </row>
    <row r="30" spans="1:9" ht="47.25" x14ac:dyDescent="0.25">
      <c r="A30" s="17" t="s">
        <v>48</v>
      </c>
      <c r="B30" s="18" t="s">
        <v>49</v>
      </c>
      <c r="C30" s="44">
        <v>2650226</v>
      </c>
      <c r="D30" s="45">
        <v>3550000</v>
      </c>
      <c r="E30" s="45">
        <v>3550000</v>
      </c>
      <c r="F30" s="46">
        <v>20000</v>
      </c>
      <c r="G30" s="28">
        <f t="shared" si="3"/>
        <v>0.56338028169014087</v>
      </c>
      <c r="H30" s="14">
        <f t="shared" si="4"/>
        <v>0.56338028169014087</v>
      </c>
      <c r="I30" s="34">
        <f t="shared" si="2"/>
        <v>0.75465262207826811</v>
      </c>
    </row>
    <row r="31" spans="1:9" ht="31.5" x14ac:dyDescent="0.25">
      <c r="A31" s="17" t="s">
        <v>50</v>
      </c>
      <c r="B31" s="18" t="s">
        <v>51</v>
      </c>
      <c r="C31" s="44">
        <v>191387739.68000001</v>
      </c>
      <c r="D31" s="45">
        <v>144626700</v>
      </c>
      <c r="E31" s="45">
        <v>303879991.01999998</v>
      </c>
      <c r="F31" s="46">
        <v>229983040.16</v>
      </c>
      <c r="G31" s="28">
        <f t="shared" si="3"/>
        <v>159.01838329990244</v>
      </c>
      <c r="H31" s="14">
        <f t="shared" si="4"/>
        <v>75.682192627438766</v>
      </c>
      <c r="I31" s="34">
        <f t="shared" si="2"/>
        <v>120.16602554820454</v>
      </c>
    </row>
    <row r="32" spans="1:9" ht="31.5" x14ac:dyDescent="0.25">
      <c r="A32" s="17" t="s">
        <v>52</v>
      </c>
      <c r="B32" s="18" t="s">
        <v>53</v>
      </c>
      <c r="C32" s="44">
        <v>38312359.719999999</v>
      </c>
      <c r="D32" s="45">
        <v>46628100</v>
      </c>
      <c r="E32" s="45">
        <v>45798100</v>
      </c>
      <c r="F32" s="46">
        <v>25018821.07</v>
      </c>
      <c r="G32" s="28">
        <f t="shared" si="3"/>
        <v>53.656102371745796</v>
      </c>
      <c r="H32" s="14">
        <f t="shared" si="4"/>
        <v>54.628513126090382</v>
      </c>
      <c r="I32" s="34">
        <f t="shared" si="2"/>
        <v>65.302219056320766</v>
      </c>
    </row>
    <row r="33" spans="1:9" ht="31.5" x14ac:dyDescent="0.25">
      <c r="A33" s="17" t="s">
        <v>54</v>
      </c>
      <c r="B33" s="18" t="s">
        <v>55</v>
      </c>
      <c r="C33" s="44">
        <v>67255224.450000003</v>
      </c>
      <c r="D33" s="45">
        <v>995419846.40999997</v>
      </c>
      <c r="E33" s="45">
        <v>1397603509.3699999</v>
      </c>
      <c r="F33" s="46">
        <v>1022689437.4400001</v>
      </c>
      <c r="G33" s="28">
        <f t="shared" ref="G33:G48" si="5">F33/D33%</f>
        <v>102.73950646336301</v>
      </c>
      <c r="H33" s="14">
        <f t="shared" ref="H33:H48" si="6">F33/E33%</f>
        <v>73.174504112471752</v>
      </c>
      <c r="I33" s="34">
        <f t="shared" si="2"/>
        <v>1520.6096564294494</v>
      </c>
    </row>
    <row r="34" spans="1:9" ht="31.5" x14ac:dyDescent="0.25">
      <c r="A34" s="17" t="s">
        <v>56</v>
      </c>
      <c r="B34" s="18" t="s">
        <v>57</v>
      </c>
      <c r="C34" s="44">
        <v>1895515407.6099999</v>
      </c>
      <c r="D34" s="45">
        <v>2971852800</v>
      </c>
      <c r="E34" s="45">
        <v>3343313261.9000001</v>
      </c>
      <c r="F34" s="46">
        <v>2109665149.3399999</v>
      </c>
      <c r="G34" s="28">
        <f t="shared" si="5"/>
        <v>70.988211439678295</v>
      </c>
      <c r="H34" s="14">
        <f t="shared" si="6"/>
        <v>63.101031344609332</v>
      </c>
      <c r="I34" s="34">
        <f t="shared" si="2"/>
        <v>111.29770514500936</v>
      </c>
    </row>
    <row r="35" spans="1:9" ht="33.75" customHeight="1" x14ac:dyDescent="0.25">
      <c r="A35" s="24" t="s">
        <v>104</v>
      </c>
      <c r="B35" s="18" t="s">
        <v>103</v>
      </c>
      <c r="C35" s="44">
        <v>30664140.829999998</v>
      </c>
      <c r="D35" s="45">
        <v>0</v>
      </c>
      <c r="E35" s="45">
        <v>0</v>
      </c>
      <c r="F35" s="46">
        <v>0</v>
      </c>
      <c r="G35" s="28">
        <v>0</v>
      </c>
      <c r="H35" s="14">
        <v>0</v>
      </c>
      <c r="I35" s="34">
        <f t="shared" si="2"/>
        <v>0</v>
      </c>
    </row>
    <row r="36" spans="1:9" ht="47.25" x14ac:dyDescent="0.25">
      <c r="A36" s="17" t="s">
        <v>58</v>
      </c>
      <c r="B36" s="18" t="s">
        <v>59</v>
      </c>
      <c r="C36" s="44">
        <v>2970000</v>
      </c>
      <c r="D36" s="45">
        <v>9193500</v>
      </c>
      <c r="E36" s="45">
        <v>3160000</v>
      </c>
      <c r="F36" s="46">
        <v>2200000</v>
      </c>
      <c r="G36" s="28">
        <f t="shared" si="5"/>
        <v>23.92995050851145</v>
      </c>
      <c r="H36" s="14">
        <f t="shared" si="6"/>
        <v>69.620253164556956</v>
      </c>
      <c r="I36" s="34">
        <f t="shared" si="2"/>
        <v>74.074074074074076</v>
      </c>
    </row>
    <row r="37" spans="1:9" ht="21" customHeight="1" outlineLevel="5" x14ac:dyDescent="0.25">
      <c r="A37" s="11" t="s">
        <v>93</v>
      </c>
      <c r="B37" s="10"/>
      <c r="C37" s="32">
        <f>SUM(C7:C36)</f>
        <v>31024418555.470009</v>
      </c>
      <c r="D37" s="32">
        <f t="shared" ref="D37:F37" si="7">SUM(D7:D36)</f>
        <v>49481700680.990005</v>
      </c>
      <c r="E37" s="32">
        <f t="shared" si="7"/>
        <v>60666649804.110008</v>
      </c>
      <c r="F37" s="32">
        <f t="shared" si="7"/>
        <v>36106901540.979988</v>
      </c>
      <c r="G37" s="29">
        <f t="shared" si="5"/>
        <v>72.970211298439921</v>
      </c>
      <c r="H37" s="13">
        <f t="shared" si="6"/>
        <v>59.516887214915634</v>
      </c>
      <c r="I37" s="35">
        <f t="shared" si="2"/>
        <v>116.38220222055982</v>
      </c>
    </row>
    <row r="38" spans="1:9" ht="38.25" customHeight="1" x14ac:dyDescent="0.25">
      <c r="A38" s="20" t="s">
        <v>60</v>
      </c>
      <c r="B38" s="21" t="s">
        <v>61</v>
      </c>
      <c r="C38" s="54">
        <v>215910412.44999999</v>
      </c>
      <c r="D38" s="49">
        <v>298539900</v>
      </c>
      <c r="E38" s="49">
        <v>369638662.30000001</v>
      </c>
      <c r="F38" s="50">
        <v>272171456.94</v>
      </c>
      <c r="G38" s="28">
        <f t="shared" si="5"/>
        <v>91.167531355105297</v>
      </c>
      <c r="H38" s="14">
        <f t="shared" si="6"/>
        <v>73.631761149244909</v>
      </c>
      <c r="I38" s="34">
        <f t="shared" si="2"/>
        <v>126.0575874278545</v>
      </c>
    </row>
    <row r="39" spans="1:9" ht="54" customHeight="1" x14ac:dyDescent="0.25">
      <c r="A39" s="20" t="s">
        <v>62</v>
      </c>
      <c r="B39" s="21" t="s">
        <v>63</v>
      </c>
      <c r="C39" s="54">
        <v>4428631261.3000002</v>
      </c>
      <c r="D39" s="49">
        <v>5390679507.2399998</v>
      </c>
      <c r="E39" s="49">
        <v>4166597197.7600002</v>
      </c>
      <c r="F39" s="50">
        <v>2842832916.0700002</v>
      </c>
      <c r="G39" s="28">
        <f t="shared" si="5"/>
        <v>52.736077376737171</v>
      </c>
      <c r="H39" s="14">
        <f t="shared" si="6"/>
        <v>68.2291275383743</v>
      </c>
      <c r="I39" s="34">
        <f t="shared" si="2"/>
        <v>64.192134055331181</v>
      </c>
    </row>
    <row r="40" spans="1:9" ht="23.25" customHeight="1" x14ac:dyDescent="0.25">
      <c r="A40" s="20" t="s">
        <v>64</v>
      </c>
      <c r="B40" s="21" t="s">
        <v>65</v>
      </c>
      <c r="C40" s="54">
        <v>8908307.2300000004</v>
      </c>
      <c r="D40" s="49">
        <v>12978500</v>
      </c>
      <c r="E40" s="49">
        <v>12978500</v>
      </c>
      <c r="F40" s="50">
        <v>9662443.4199999999</v>
      </c>
      <c r="G40" s="28">
        <f t="shared" si="5"/>
        <v>74.449616057325571</v>
      </c>
      <c r="H40" s="14">
        <f t="shared" si="6"/>
        <v>74.449616057325571</v>
      </c>
      <c r="I40" s="34">
        <f t="shared" si="2"/>
        <v>108.4655386318552</v>
      </c>
    </row>
    <row r="41" spans="1:9" ht="66" customHeight="1" x14ac:dyDescent="0.25">
      <c r="A41" s="20" t="s">
        <v>66</v>
      </c>
      <c r="B41" s="21" t="s">
        <v>67</v>
      </c>
      <c r="C41" s="54">
        <v>11210928.859999999</v>
      </c>
      <c r="D41" s="49">
        <v>27089900</v>
      </c>
      <c r="E41" s="49">
        <v>26802733.420000002</v>
      </c>
      <c r="F41" s="50">
        <v>10403638.68</v>
      </c>
      <c r="G41" s="28">
        <f t="shared" si="5"/>
        <v>38.404123603261731</v>
      </c>
      <c r="H41" s="14">
        <f t="shared" si="6"/>
        <v>38.815588384119359</v>
      </c>
      <c r="I41" s="34">
        <f t="shared" si="2"/>
        <v>92.799078559133761</v>
      </c>
    </row>
    <row r="42" spans="1:9" ht="33.75" customHeight="1" x14ac:dyDescent="0.25">
      <c r="A42" s="20" t="s">
        <v>68</v>
      </c>
      <c r="B42" s="21" t="s">
        <v>69</v>
      </c>
      <c r="C42" s="54">
        <v>1028518.03</v>
      </c>
      <c r="D42" s="49">
        <v>1978800</v>
      </c>
      <c r="E42" s="49">
        <v>1947662.8</v>
      </c>
      <c r="F42" s="50">
        <v>1033657.83</v>
      </c>
      <c r="G42" s="28">
        <f t="shared" si="5"/>
        <v>52.236599454214677</v>
      </c>
      <c r="H42" s="14">
        <f t="shared" si="6"/>
        <v>53.071703685052668</v>
      </c>
      <c r="I42" s="34">
        <f t="shared" si="2"/>
        <v>100.49972872133316</v>
      </c>
    </row>
    <row r="43" spans="1:9" ht="34.5" customHeight="1" x14ac:dyDescent="0.25">
      <c r="A43" s="20" t="s">
        <v>70</v>
      </c>
      <c r="B43" s="21" t="s">
        <v>71</v>
      </c>
      <c r="C43" s="54">
        <v>6746445.1699999999</v>
      </c>
      <c r="D43" s="49">
        <v>9203200</v>
      </c>
      <c r="E43" s="49">
        <v>9203200</v>
      </c>
      <c r="F43" s="50">
        <v>6311658.6900000004</v>
      </c>
      <c r="G43" s="28">
        <f t="shared" si="5"/>
        <v>68.581131454276772</v>
      </c>
      <c r="H43" s="14">
        <f t="shared" si="6"/>
        <v>68.581131454276772</v>
      </c>
      <c r="I43" s="34">
        <f t="shared" si="2"/>
        <v>93.55532478151008</v>
      </c>
    </row>
    <row r="44" spans="1:9" ht="36.75" customHeight="1" x14ac:dyDescent="0.25">
      <c r="A44" s="20" t="s">
        <v>72</v>
      </c>
      <c r="B44" s="21" t="s">
        <v>73</v>
      </c>
      <c r="C44" s="54">
        <v>119858727.89</v>
      </c>
      <c r="D44" s="49">
        <v>182075500</v>
      </c>
      <c r="E44" s="49">
        <v>184133205</v>
      </c>
      <c r="F44" s="50">
        <v>131168592.70999999</v>
      </c>
      <c r="G44" s="28">
        <f t="shared" si="5"/>
        <v>72.040770290346586</v>
      </c>
      <c r="H44" s="14">
        <f t="shared" si="6"/>
        <v>71.235708252620697</v>
      </c>
      <c r="I44" s="34">
        <f t="shared" si="2"/>
        <v>109.435996042257</v>
      </c>
    </row>
    <row r="45" spans="1:9" ht="67.5" customHeight="1" x14ac:dyDescent="0.25">
      <c r="A45" s="20" t="s">
        <v>74</v>
      </c>
      <c r="B45" s="21" t="s">
        <v>75</v>
      </c>
      <c r="C45" s="54">
        <v>149536045.74000001</v>
      </c>
      <c r="D45" s="49">
        <v>184790084</v>
      </c>
      <c r="E45" s="49">
        <v>215368254.22999999</v>
      </c>
      <c r="F45" s="50">
        <v>153148984.37</v>
      </c>
      <c r="G45" s="28">
        <f t="shared" si="5"/>
        <v>82.877274069532859</v>
      </c>
      <c r="H45" s="14">
        <f t="shared" si="6"/>
        <v>71.110287315811348</v>
      </c>
      <c r="I45" s="34">
        <f t="shared" si="2"/>
        <v>102.41609881558715</v>
      </c>
    </row>
    <row r="46" spans="1:9" ht="31.5" x14ac:dyDescent="0.25">
      <c r="A46" s="20" t="s">
        <v>76</v>
      </c>
      <c r="B46" s="21" t="s">
        <v>77</v>
      </c>
      <c r="C46" s="54">
        <v>0</v>
      </c>
      <c r="D46" s="49">
        <v>79774400</v>
      </c>
      <c r="E46" s="49">
        <v>89007534.890000001</v>
      </c>
      <c r="F46" s="50">
        <v>20731087.050000001</v>
      </c>
      <c r="G46" s="28">
        <f t="shared" si="5"/>
        <v>25.987142554503702</v>
      </c>
      <c r="H46" s="14">
        <f t="shared" si="6"/>
        <v>23.291384348101005</v>
      </c>
      <c r="I46" s="34">
        <v>0</v>
      </c>
    </row>
    <row r="47" spans="1:9" ht="31.5" x14ac:dyDescent="0.25">
      <c r="A47" s="20" t="s">
        <v>78</v>
      </c>
      <c r="B47" s="21" t="s">
        <v>79</v>
      </c>
      <c r="C47" s="54">
        <v>0</v>
      </c>
      <c r="D47" s="49">
        <v>0</v>
      </c>
      <c r="E47" s="49">
        <v>6015805</v>
      </c>
      <c r="F47" s="50">
        <v>6015805</v>
      </c>
      <c r="G47" s="28">
        <v>0</v>
      </c>
      <c r="H47" s="14">
        <f t="shared" si="6"/>
        <v>100</v>
      </c>
      <c r="I47" s="34">
        <v>0</v>
      </c>
    </row>
    <row r="48" spans="1:9" ht="31.5" x14ac:dyDescent="0.25">
      <c r="A48" s="20" t="s">
        <v>80</v>
      </c>
      <c r="B48" s="21" t="s">
        <v>81</v>
      </c>
      <c r="C48" s="54">
        <v>0</v>
      </c>
      <c r="D48" s="49">
        <v>1000000</v>
      </c>
      <c r="E48" s="49">
        <v>1000000</v>
      </c>
      <c r="F48" s="50">
        <v>0</v>
      </c>
      <c r="G48" s="28">
        <f t="shared" si="5"/>
        <v>0</v>
      </c>
      <c r="H48" s="14">
        <f t="shared" si="6"/>
        <v>0</v>
      </c>
      <c r="I48" s="34">
        <v>0</v>
      </c>
    </row>
    <row r="49" spans="1:9" ht="50.25" customHeight="1" x14ac:dyDescent="0.25">
      <c r="A49" s="20" t="s">
        <v>82</v>
      </c>
      <c r="B49" s="21" t="s">
        <v>83</v>
      </c>
      <c r="C49" s="54">
        <v>0</v>
      </c>
      <c r="D49" s="49">
        <v>1000000</v>
      </c>
      <c r="E49" s="49">
        <v>1000000</v>
      </c>
      <c r="F49" s="50">
        <v>0</v>
      </c>
      <c r="G49" s="28">
        <f t="shared" ref="G49:G58" si="8">F49/D49%</f>
        <v>0</v>
      </c>
      <c r="H49" s="14">
        <f t="shared" ref="H49:H58" si="9">F49/E49%</f>
        <v>0</v>
      </c>
      <c r="I49" s="34">
        <v>0</v>
      </c>
    </row>
    <row r="50" spans="1:9" ht="36" customHeight="1" x14ac:dyDescent="0.25">
      <c r="A50" s="20" t="s">
        <v>84</v>
      </c>
      <c r="B50" s="21" t="s">
        <v>85</v>
      </c>
      <c r="C50" s="54">
        <v>23928703</v>
      </c>
      <c r="D50" s="49">
        <v>84535300</v>
      </c>
      <c r="E50" s="49">
        <v>79090255.769999996</v>
      </c>
      <c r="F50" s="50">
        <v>4544805</v>
      </c>
      <c r="G50" s="28">
        <f t="shared" si="8"/>
        <v>5.3762215311236847</v>
      </c>
      <c r="H50" s="14">
        <f t="shared" si="9"/>
        <v>5.7463526394662461</v>
      </c>
      <c r="I50" s="34">
        <f t="shared" si="2"/>
        <v>18.993110491613358</v>
      </c>
    </row>
    <row r="51" spans="1:9" ht="35.25" customHeight="1" x14ac:dyDescent="0.25">
      <c r="A51" s="20" t="s">
        <v>86</v>
      </c>
      <c r="B51" s="21" t="s">
        <v>87</v>
      </c>
      <c r="C51" s="54">
        <v>0</v>
      </c>
      <c r="D51" s="49">
        <v>25260000</v>
      </c>
      <c r="E51" s="49">
        <v>25260000</v>
      </c>
      <c r="F51" s="50">
        <v>4227323</v>
      </c>
      <c r="G51" s="28">
        <f t="shared" si="8"/>
        <v>16.735245447347584</v>
      </c>
      <c r="H51" s="14">
        <f t="shared" si="9"/>
        <v>16.735245447347584</v>
      </c>
      <c r="I51" s="34">
        <v>0</v>
      </c>
    </row>
    <row r="52" spans="1:9" ht="21.75" customHeight="1" outlineLevel="5" x14ac:dyDescent="0.25">
      <c r="A52" s="11" t="s">
        <v>94</v>
      </c>
      <c r="B52" s="10"/>
      <c r="C52" s="32">
        <f>SUM(C38:C51)</f>
        <v>4965759349.6699991</v>
      </c>
      <c r="D52" s="32">
        <f t="shared" ref="D52:F52" si="10">SUM(D38:D51)</f>
        <v>6298905091.2399998</v>
      </c>
      <c r="E52" s="32">
        <f t="shared" si="10"/>
        <v>5188043011.170001</v>
      </c>
      <c r="F52" s="32">
        <f t="shared" si="10"/>
        <v>3462252368.7600002</v>
      </c>
      <c r="G52" s="29">
        <f t="shared" si="8"/>
        <v>54.965939613457849</v>
      </c>
      <c r="H52" s="13">
        <f t="shared" si="9"/>
        <v>66.735228703880722</v>
      </c>
      <c r="I52" s="35">
        <f t="shared" si="2"/>
        <v>69.722516234905456</v>
      </c>
    </row>
    <row r="53" spans="1:9" ht="35.25" customHeight="1" outlineLevel="5" x14ac:dyDescent="0.25">
      <c r="A53" s="22" t="s">
        <v>96</v>
      </c>
      <c r="B53" s="10" t="s">
        <v>97</v>
      </c>
      <c r="C53" s="53">
        <v>2942882100</v>
      </c>
      <c r="D53" s="47">
        <v>0</v>
      </c>
      <c r="E53" s="47">
        <v>0</v>
      </c>
      <c r="F53" s="48">
        <v>0</v>
      </c>
      <c r="G53" s="28">
        <v>0</v>
      </c>
      <c r="H53" s="14">
        <v>0</v>
      </c>
      <c r="I53" s="34">
        <f t="shared" si="2"/>
        <v>0</v>
      </c>
    </row>
    <row r="54" spans="1:9" s="19" customFormat="1" ht="47.25" x14ac:dyDescent="0.25">
      <c r="A54" s="17" t="s">
        <v>88</v>
      </c>
      <c r="B54" s="18" t="s">
        <v>89</v>
      </c>
      <c r="C54" s="44">
        <v>0</v>
      </c>
      <c r="D54" s="45">
        <v>5000000</v>
      </c>
      <c r="E54" s="45">
        <v>4770000</v>
      </c>
      <c r="F54" s="46">
        <v>4550900</v>
      </c>
      <c r="G54" s="28">
        <f t="shared" si="8"/>
        <v>91.018000000000001</v>
      </c>
      <c r="H54" s="14">
        <f t="shared" si="9"/>
        <v>95.40670859538784</v>
      </c>
      <c r="I54" s="34">
        <v>0</v>
      </c>
    </row>
    <row r="55" spans="1:9" s="19" customFormat="1" ht="21.75" customHeight="1" x14ac:dyDescent="0.25">
      <c r="A55" s="23" t="s">
        <v>98</v>
      </c>
      <c r="B55" s="18"/>
      <c r="C55" s="55">
        <f>C53+C54</f>
        <v>2942882100</v>
      </c>
      <c r="D55" s="31">
        <f>D53+D54</f>
        <v>5000000</v>
      </c>
      <c r="E55" s="31">
        <f t="shared" ref="E55:F55" si="11">E53+E54</f>
        <v>4770000</v>
      </c>
      <c r="F55" s="31">
        <f t="shared" si="11"/>
        <v>4550900</v>
      </c>
      <c r="G55" s="29">
        <f t="shared" si="8"/>
        <v>91.018000000000001</v>
      </c>
      <c r="H55" s="13">
        <f t="shared" si="9"/>
        <v>95.40670859538784</v>
      </c>
      <c r="I55" s="35">
        <f t="shared" si="2"/>
        <v>0.15464092156461179</v>
      </c>
    </row>
    <row r="56" spans="1:9" s="19" customFormat="1" ht="21" customHeight="1" x14ac:dyDescent="0.25">
      <c r="A56" s="23" t="s">
        <v>99</v>
      </c>
      <c r="B56" s="18"/>
      <c r="C56" s="55">
        <f>C55+C52+C37</f>
        <v>38933060005.140007</v>
      </c>
      <c r="D56" s="36">
        <f t="shared" ref="D56:F56" si="12">D55+D52+D37</f>
        <v>55785605772.230003</v>
      </c>
      <c r="E56" s="36">
        <f t="shared" si="12"/>
        <v>65859462815.280006</v>
      </c>
      <c r="F56" s="36">
        <f t="shared" si="12"/>
        <v>39573704809.73999</v>
      </c>
      <c r="G56" s="29">
        <f t="shared" si="8"/>
        <v>70.938917417725207</v>
      </c>
      <c r="H56" s="13">
        <f t="shared" si="9"/>
        <v>60.088107491454551</v>
      </c>
      <c r="I56" s="35">
        <f t="shared" si="2"/>
        <v>101.64550334475483</v>
      </c>
    </row>
    <row r="57" spans="1:9" ht="23.25" customHeight="1" outlineLevel="3" thickBot="1" x14ac:dyDescent="0.3">
      <c r="A57" s="11" t="s">
        <v>100</v>
      </c>
      <c r="B57" s="10"/>
      <c r="C57" s="56">
        <v>796045644.26000011</v>
      </c>
      <c r="D57" s="42">
        <v>5927874747.1899996</v>
      </c>
      <c r="E57" s="42">
        <v>2335722360.2399998</v>
      </c>
      <c r="F57" s="43">
        <v>1005862421.0999999</v>
      </c>
      <c r="G57" s="29">
        <f t="shared" si="8"/>
        <v>16.968348084223788</v>
      </c>
      <c r="H57" s="13">
        <f t="shared" si="9"/>
        <v>43.064297290738175</v>
      </c>
      <c r="I57" s="41">
        <f t="shared" si="2"/>
        <v>126.35738017699279</v>
      </c>
    </row>
    <row r="58" spans="1:9" ht="24" customHeight="1" thickBot="1" x14ac:dyDescent="0.3">
      <c r="A58" s="8" t="s">
        <v>90</v>
      </c>
      <c r="B58" s="9"/>
      <c r="C58" s="37">
        <f>C56+C57</f>
        <v>39729105649.400009</v>
      </c>
      <c r="D58" s="37">
        <f t="shared" ref="D58:F58" si="13">D56+D57</f>
        <v>61713480519.420006</v>
      </c>
      <c r="E58" s="37">
        <f t="shared" si="13"/>
        <v>68195185175.520004</v>
      </c>
      <c r="F58" s="37">
        <f t="shared" si="13"/>
        <v>40579567230.839989</v>
      </c>
      <c r="G58" s="38">
        <f t="shared" si="8"/>
        <v>65.754786295144072</v>
      </c>
      <c r="H58" s="39">
        <f t="shared" si="9"/>
        <v>59.505032688740052</v>
      </c>
      <c r="I58" s="40">
        <f t="shared" si="2"/>
        <v>102.14065121159561</v>
      </c>
    </row>
    <row r="59" spans="1:9" ht="12.75" customHeight="1" x14ac:dyDescent="0.25">
      <c r="A59" s="7"/>
      <c r="B59" s="7"/>
      <c r="C59" s="7"/>
      <c r="D59" s="7"/>
      <c r="E59" s="7"/>
      <c r="F59" s="7"/>
      <c r="G59" s="2"/>
    </row>
    <row r="60" spans="1:9" ht="17.25" customHeight="1" x14ac:dyDescent="0.25">
      <c r="A60" s="61" t="s">
        <v>105</v>
      </c>
      <c r="B60" s="62"/>
      <c r="C60" s="62"/>
      <c r="D60" s="62"/>
      <c r="E60" s="63"/>
      <c r="F60" s="63"/>
      <c r="G60" s="3"/>
    </row>
    <row r="61" spans="1:9" ht="19.5" customHeight="1" x14ac:dyDescent="0.25">
      <c r="A61" s="26" t="s">
        <v>110</v>
      </c>
      <c r="B61" s="26"/>
      <c r="C61" s="26"/>
      <c r="D61" s="26"/>
      <c r="E61" s="26"/>
      <c r="F61" s="26"/>
    </row>
    <row r="62" spans="1:9" x14ac:dyDescent="0.25">
      <c r="D62" s="4"/>
      <c r="E62" s="4"/>
      <c r="F62" s="4"/>
    </row>
    <row r="63" spans="1:9" x14ac:dyDescent="0.25">
      <c r="D63" s="4"/>
      <c r="E63" s="27"/>
      <c r="F63" s="27"/>
    </row>
    <row r="64" spans="1:9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70" spans="4:6" x14ac:dyDescent="0.25">
      <c r="D70" s="4"/>
      <c r="E70" s="4"/>
      <c r="F70" s="4"/>
    </row>
  </sheetData>
  <autoFilter ref="A6:G58"/>
  <mergeCells count="13">
    <mergeCell ref="E1:F1"/>
    <mergeCell ref="A4:A5"/>
    <mergeCell ref="B4:B5"/>
    <mergeCell ref="D4:D5"/>
    <mergeCell ref="E4:E5"/>
    <mergeCell ref="F4:F5"/>
    <mergeCell ref="C4:C5"/>
    <mergeCell ref="I4:I5"/>
    <mergeCell ref="A60:F60"/>
    <mergeCell ref="A3:I3"/>
    <mergeCell ref="A2:I2"/>
    <mergeCell ref="G4:G5"/>
    <mergeCell ref="H4:H5"/>
  </mergeCells>
  <pageMargins left="0.39370078740157483" right="0" top="0.59055118110236227" bottom="0.59055118110236227" header="0.39370078740157483" footer="0.39370078740157483"/>
  <pageSetup paperSize="9" scale="61" fitToHeight="0" orientation="landscape" errors="blank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ragimova LK.</cp:lastModifiedBy>
  <cp:lastPrinted>2019-07-15T08:33:47Z</cp:lastPrinted>
  <dcterms:created xsi:type="dcterms:W3CDTF">2019-07-08T13:40:38Z</dcterms:created>
  <dcterms:modified xsi:type="dcterms:W3CDTF">2019-10-15T08:20:52Z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(2018)(2).xls</vt:lpwstr>
  </property>
  <property fmtid="{D5CDD505-2E9C-101B-9397-08002B2CF9AE}" pid="3" name="Название отчета">
    <vt:lpwstr>Исполнение расходов областного бюджета по ЦСР ВР (2018)(2).xls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19.1.1766.415855746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bks_2019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