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4525"/>
</workbook>
</file>

<file path=xl/calcChain.xml><?xml version="1.0" encoding="utf-8"?>
<calcChain xmlns="http://schemas.openxmlformats.org/spreadsheetml/2006/main">
  <c r="H59" i="1" l="1"/>
  <c r="G59" i="1"/>
  <c r="G60" i="1"/>
  <c r="H60" i="1"/>
  <c r="E18" i="1"/>
  <c r="D18" i="1"/>
  <c r="H85" i="1" l="1"/>
  <c r="H83" i="1"/>
  <c r="H82" i="1"/>
  <c r="H81" i="1"/>
  <c r="H79" i="1"/>
  <c r="H78" i="1"/>
  <c r="H77" i="1"/>
  <c r="H76" i="1"/>
  <c r="H74" i="1"/>
  <c r="H73" i="1"/>
  <c r="H72" i="1"/>
  <c r="H71" i="1"/>
  <c r="H70" i="1"/>
  <c r="H68" i="1"/>
  <c r="H66" i="1"/>
  <c r="H65" i="1"/>
  <c r="H64" i="1"/>
  <c r="H63" i="1"/>
  <c r="H62" i="1"/>
  <c r="H58" i="1"/>
  <c r="H56" i="1"/>
  <c r="H55" i="1"/>
  <c r="H53" i="1"/>
  <c r="H52" i="1"/>
  <c r="H51" i="1"/>
  <c r="H50" i="1"/>
  <c r="H49" i="1"/>
  <c r="H47" i="1"/>
  <c r="H46" i="1"/>
  <c r="H42" i="1"/>
  <c r="H40" i="1"/>
  <c r="H39" i="1"/>
  <c r="H38" i="1"/>
  <c r="H36" i="1"/>
  <c r="H35" i="1"/>
  <c r="H34" i="1"/>
  <c r="H33" i="1"/>
  <c r="H32" i="1"/>
  <c r="H31" i="1"/>
  <c r="H30" i="1"/>
  <c r="H29" i="1"/>
  <c r="H27" i="1"/>
  <c r="H25" i="1"/>
  <c r="H24" i="1"/>
  <c r="H23" i="1"/>
  <c r="H22" i="1"/>
  <c r="H19" i="1"/>
  <c r="H17" i="1"/>
  <c r="H12" i="1"/>
  <c r="H11" i="1"/>
  <c r="H10" i="1"/>
  <c r="H9" i="1"/>
  <c r="H8" i="1"/>
  <c r="H7" i="1"/>
  <c r="G89" i="1"/>
  <c r="G85" i="1"/>
  <c r="G83" i="1"/>
  <c r="G82" i="1"/>
  <c r="G81" i="1"/>
  <c r="G79" i="1"/>
  <c r="G78" i="1"/>
  <c r="G77" i="1"/>
  <c r="G76" i="1"/>
  <c r="G74" i="1"/>
  <c r="G73" i="1"/>
  <c r="G72" i="1"/>
  <c r="G71" i="1"/>
  <c r="G70" i="1"/>
  <c r="G68" i="1"/>
  <c r="G66" i="1"/>
  <c r="G65" i="1"/>
  <c r="G64" i="1"/>
  <c r="G63" i="1"/>
  <c r="G62" i="1"/>
  <c r="G58" i="1"/>
  <c r="G56" i="1"/>
  <c r="G55" i="1"/>
  <c r="G53" i="1"/>
  <c r="G52" i="1"/>
  <c r="G51" i="1"/>
  <c r="G50" i="1"/>
  <c r="G49" i="1"/>
  <c r="G47" i="1"/>
  <c r="G46" i="1"/>
  <c r="G42" i="1"/>
  <c r="G40" i="1"/>
  <c r="G39" i="1"/>
  <c r="G38" i="1"/>
  <c r="G36" i="1"/>
  <c r="G35" i="1"/>
  <c r="G34" i="1"/>
  <c r="G33" i="1"/>
  <c r="G32" i="1"/>
  <c r="G31" i="1"/>
  <c r="G30" i="1"/>
  <c r="G29" i="1"/>
  <c r="G27" i="1"/>
  <c r="G25" i="1"/>
  <c r="G24" i="1"/>
  <c r="G23" i="1"/>
  <c r="G22" i="1"/>
  <c r="G19" i="1"/>
  <c r="G17" i="1"/>
  <c r="G15" i="1"/>
  <c r="G14" i="1"/>
  <c r="G12" i="1"/>
  <c r="G11" i="1"/>
  <c r="G10" i="1"/>
  <c r="G9" i="1"/>
  <c r="G8" i="1"/>
  <c r="G7" i="1"/>
  <c r="F86" i="1" l="1"/>
  <c r="E86" i="1"/>
  <c r="F84" i="1"/>
  <c r="E84" i="1"/>
  <c r="F80" i="1"/>
  <c r="E80" i="1"/>
  <c r="F75" i="1"/>
  <c r="E75" i="1"/>
  <c r="F69" i="1"/>
  <c r="E69" i="1"/>
  <c r="F61" i="1"/>
  <c r="E61" i="1"/>
  <c r="F57" i="1"/>
  <c r="E57" i="1"/>
  <c r="F48" i="1"/>
  <c r="E48" i="1"/>
  <c r="F43" i="1"/>
  <c r="E43" i="1"/>
  <c r="F37" i="1"/>
  <c r="E37" i="1"/>
  <c r="F26" i="1"/>
  <c r="E26" i="1"/>
  <c r="F21" i="1"/>
  <c r="E21" i="1"/>
  <c r="F18" i="1"/>
  <c r="F6" i="1"/>
  <c r="E6" i="1"/>
  <c r="D86" i="1"/>
  <c r="D84" i="1"/>
  <c r="D80" i="1"/>
  <c r="D75" i="1"/>
  <c r="D69" i="1"/>
  <c r="D61" i="1"/>
  <c r="D57" i="1"/>
  <c r="D48" i="1"/>
  <c r="D43" i="1"/>
  <c r="D37" i="1"/>
  <c r="D26" i="1"/>
  <c r="D21" i="1"/>
  <c r="D6" i="1"/>
  <c r="E5" i="1" l="1"/>
  <c r="G6" i="1"/>
  <c r="H6" i="1"/>
  <c r="H18" i="1"/>
  <c r="G18" i="1"/>
  <c r="H26" i="1"/>
  <c r="G26" i="1"/>
  <c r="H43" i="1"/>
  <c r="G43" i="1"/>
  <c r="G57" i="1"/>
  <c r="H57" i="1"/>
  <c r="H69" i="1"/>
  <c r="G69" i="1"/>
  <c r="G86" i="1"/>
  <c r="H21" i="1"/>
  <c r="G21" i="1"/>
  <c r="G37" i="1"/>
  <c r="H37" i="1"/>
  <c r="H48" i="1"/>
  <c r="G48" i="1"/>
  <c r="G61" i="1"/>
  <c r="H61" i="1"/>
  <c r="H75" i="1"/>
  <c r="G75" i="1"/>
  <c r="H84" i="1"/>
  <c r="G84" i="1"/>
  <c r="H80" i="1"/>
  <c r="G80" i="1"/>
  <c r="F5" i="1"/>
  <c r="D5" i="1"/>
  <c r="H5" i="1" l="1"/>
  <c r="G5" i="1"/>
</calcChain>
</file>

<file path=xl/sharedStrings.xml><?xml version="1.0" encoding="utf-8"?>
<sst xmlns="http://schemas.openxmlformats.org/spreadsheetml/2006/main" count="263" uniqueCount="111">
  <si>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</si>
  <si>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</si>
  <si>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</si>
  <si>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</si>
  <si>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</si>
  <si>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</si>
  <si>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</si>
  <si>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</si>
  <si>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</si>
  <si>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</si>
  <si>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</si>
  <si>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</si>
  <si>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</si>
  <si>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</si>
  <si>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</si>
  <si>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</si>
  <si>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</si>
  <si>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</si>
  <si>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</si>
  <si>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</si>
  <si>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</si>
  <si>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</si>
  <si>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</si>
  <si>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</si>
  <si>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</si>
  <si>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</si>
  <si>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</si>
  <si>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</si>
  <si>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</si>
  <si>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</si>
  <si>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</si>
  <si>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</si>
  <si>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</si>
  <si>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</si>
  <si>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</si>
  <si>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</si>
  <si>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</si>
  <si>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</si>
  <si>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</si>
  <si>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</si>
  <si>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</si>
  <si>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</si>
  <si>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</si>
  <si>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</si>
  <si>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</si>
  <si>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</si>
  <si>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</si>
  <si>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</si>
  <si>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</si>
  <si>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</si>
  <si>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</si>
  <si>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</si>
  <si>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</si>
  <si>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</si>
  <si>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</si>
  <si>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</si>
  <si>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</si>
  <si>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</si>
  <si>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</si>
  <si>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</si>
  <si>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</si>
  <si>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</si>
  <si>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</si>
  <si>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</si>
  <si>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</si>
  <si>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</si>
  <si>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</si>
  <si>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</si>
  <si>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</si>
  <si>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</si>
  <si>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</si>
  <si>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</si>
  <si>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</si>
  <si>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</si>
  <si>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</si>
  <si>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</si>
  <si>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</si>
  <si>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</si>
  <si>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</si>
  <si>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</si>
  <si>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</si>
  <si>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</si>
  <si>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</si>
  <si>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</si>
  <si>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</si>
  <si>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</si>
  <si>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</si>
  <si>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</si>
  <si>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</si>
  <si>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(тыс. рублей)</t>
  </si>
  <si>
    <t>% исполнения</t>
  </si>
  <si>
    <t>Наименование разделов, подразделов</t>
  </si>
  <si>
    <t>Резервные фонды</t>
  </si>
  <si>
    <t xml:space="preserve">Молодежная политика </t>
  </si>
  <si>
    <t>Обслуживание государственного внутреннего и муниципального долга</t>
  </si>
  <si>
    <t>Мобилизационная подготовка экономики</t>
  </si>
  <si>
    <t>Кинематография</t>
  </si>
  <si>
    <t xml:space="preserve">Прикладные научные исследования в области общегосударственных вопросов 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</si>
  <si>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</si>
  <si>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</si>
  <si>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Международные отношения и международное сотрудничество</t>
  </si>
  <si>
    <t>Сбор, удаление отходов и очистка сточных вод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</si>
  <si>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</si>
  <si>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</si>
  <si>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</si>
  <si>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Уточненный годовой план</t>
  </si>
  <si>
    <t>2019 год</t>
  </si>
  <si>
    <t>Темп роста к соответствующему периоду 2018 года, %</t>
  </si>
  <si>
    <t>Сведения об исполнении расходов консолидированного бюджета Калужской области по разделам и подразделам классификации расходов бюджетов за I полугодие 2019 года в сравнении с соответствующим периодом 2018 года</t>
  </si>
  <si>
    <t>Исполнено за I полугодие 2018 года</t>
  </si>
  <si>
    <t>Исполнено за I полугодие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</si>
</sst>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30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5">
      <alignment horizontal="center" vertical="center" wrapText="1"/>
    </xf>
    <xf numFmtId="0" fontId="21" fillId="3" borderId="5">
      <alignment horizontal="center" vertical="center" shrinkToFit="1"/>
    </xf>
    <xf numFmtId="49" fontId="21" fillId="3" borderId="5">
      <alignment horizontal="left" vertical="center" wrapText="1"/>
    </xf>
    <xf numFmtId="49" fontId="22" fillId="3" borderId="5">
      <alignment horizontal="left" vertical="center" wrapText="1"/>
    </xf>
    <xf numFmtId="0" fontId="21" fillId="3" borderId="5">
      <alignment horizontal="left"/>
    </xf>
    <xf numFmtId="0" fontId="23" fillId="0" borderId="6"/>
    <xf numFmtId="49" fontId="21" fillId="3" borderId="5">
      <alignment horizontal="center" vertical="center" wrapText="1"/>
    </xf>
    <xf numFmtId="49" fontId="22" fillId="3" borderId="5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5">
      <alignment horizontal="right" vertical="center" shrinkToFit="1"/>
    </xf>
    <xf numFmtId="4" fontId="22" fillId="3" borderId="5">
      <alignment horizontal="right" vertical="center" shrinkToFit="1"/>
    </xf>
    <xf numFmtId="4" fontId="22" fillId="3" borderId="5">
      <alignment horizontal="right" vertical="top" shrinkToFit="1"/>
    </xf>
    <xf numFmtId="4" fontId="21" fillId="3" borderId="5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7"/>
    <xf numFmtId="164" fontId="9" fillId="0" borderId="1">
      <alignment wrapText="1"/>
    </xf>
    <xf numFmtId="164" fontId="15" fillId="0" borderId="2" applyBorder="0">
      <alignment wrapText="1"/>
    </xf>
    <xf numFmtId="164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44" fontId="25" fillId="0" borderId="0">
      <alignment vertical="top" wrapText="1"/>
    </xf>
    <xf numFmtId="0" fontId="18" fillId="0" borderId="0"/>
    <xf numFmtId="1" fontId="4" fillId="0" borderId="0"/>
    <xf numFmtId="0" fontId="17" fillId="0" borderId="0">
      <alignment vertical="top" wrapText="1"/>
    </xf>
  </cellStyleXfs>
  <cellXfs count="47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4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4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4" fontId="12" fillId="0" borderId="3" xfId="28" applyNumberFormat="1" applyFont="1" applyFill="1" applyBorder="1" applyAlignment="1">
      <alignment vertical="top" wrapText="1"/>
    </xf>
    <xf numFmtId="164" fontId="2" fillId="0" borderId="3" xfId="28" quotePrefix="1" applyNumberFormat="1" applyFont="1" applyFill="1" applyBorder="1" applyAlignment="1">
      <alignment vertical="top" wrapText="1"/>
    </xf>
    <xf numFmtId="164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4" fontId="13" fillId="0" borderId="3" xfId="29" applyNumberFormat="1" applyFont="1" applyFill="1" applyBorder="1" applyAlignment="1">
      <alignment vertical="top" wrapText="1"/>
    </xf>
    <xf numFmtId="164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4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4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8" xfId="35" applyNumberFormat="1" applyFont="1" applyFill="1" applyBorder="1" applyAlignment="1">
      <alignment horizontal="center" vertical="center" wrapText="1"/>
    </xf>
    <xf numFmtId="49" fontId="7" fillId="0" borderId="8" xfId="35" applyNumberFormat="1" applyFont="1" applyFill="1" applyBorder="1" applyAlignment="1">
      <alignment horizontal="center" vertical="center" wrapText="1"/>
    </xf>
    <xf numFmtId="49" fontId="6" fillId="0" borderId="8" xfId="35" applyNumberFormat="1" applyFont="1" applyFill="1" applyBorder="1" applyAlignment="1">
      <alignment horizontal="righ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65" fontId="8" fillId="0" borderId="8" xfId="35" applyNumberFormat="1" applyFont="1" applyFill="1" applyBorder="1" applyAlignment="1" applyProtection="1">
      <alignment horizontal="right" vertical="center" wrapText="1"/>
    </xf>
    <xf numFmtId="165" fontId="8" fillId="0" borderId="8" xfId="31" applyNumberFormat="1" applyFont="1" applyFill="1" applyBorder="1" applyAlignment="1">
      <alignment vertical="top"/>
    </xf>
    <xf numFmtId="165" fontId="10" fillId="0" borderId="3" xfId="28" applyNumberFormat="1" applyFont="1" applyFill="1" applyBorder="1" applyAlignment="1">
      <alignment vertical="top" wrapText="1"/>
    </xf>
    <xf numFmtId="165" fontId="10" fillId="0" borderId="3" xfId="31" applyNumberFormat="1" applyFont="1" applyFill="1" applyBorder="1" applyAlignment="1">
      <alignment vertical="top"/>
    </xf>
    <xf numFmtId="165" fontId="12" fillId="0" borderId="3" xfId="28" applyNumberFormat="1" applyFont="1" applyFill="1" applyBorder="1" applyAlignment="1">
      <alignment vertical="top" wrapText="1"/>
    </xf>
    <xf numFmtId="165" fontId="13" fillId="0" borderId="3" xfId="35" applyNumberFormat="1" applyFont="1" applyFill="1" applyBorder="1" applyAlignment="1">
      <alignment horizontal="right" vertical="top" wrapText="1"/>
    </xf>
    <xf numFmtId="165" fontId="12" fillId="0" borderId="3" xfId="31" applyNumberFormat="1" applyFont="1" applyFill="1" applyBorder="1" applyAlignment="1">
      <alignment vertical="top"/>
    </xf>
    <xf numFmtId="165" fontId="12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0" fontId="29" fillId="0" borderId="4" xfId="0" applyFont="1" applyFill="1" applyBorder="1" applyAlignment="1">
      <alignment wrapText="1"/>
    </xf>
    <xf numFmtId="0" fontId="26" fillId="4" borderId="3" xfId="0" applyFont="1" applyFill="1" applyBorder="1" applyAlignment="1">
      <alignment horizontal="center" vertical="center" wrapText="1"/>
    </xf>
    <xf numFmtId="0" fontId="27" fillId="0" borderId="0" xfId="31" applyFont="1" applyFill="1" applyAlignment="1">
      <alignment horizontal="center" vertical="center" wrapText="1"/>
    </xf>
    <xf numFmtId="0" fontId="28" fillId="0" borderId="0" xfId="31" applyFont="1" applyAlignment="1">
      <alignment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26" fillId="4" borderId="1" xfId="36" applyFont="1" applyFill="1" applyBorder="1" applyAlignment="1">
      <alignment horizontal="center" vertical="center" wrapText="1"/>
    </xf>
    <xf numFmtId="0" fontId="26" fillId="4" borderId="8" xfId="36" applyFont="1" applyFill="1" applyBorder="1" applyAlignment="1">
      <alignment horizontal="center" vertical="center" wrapText="1"/>
    </xf>
  </cellXfs>
  <cellStyles count="37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ЗГ1" xfId="28"/>
    <cellStyle name="ЗГ2" xfId="29"/>
    <cellStyle name="ЗГ3" xfId="30"/>
    <cellStyle name="Обычный" xfId="0" builtinId="0"/>
    <cellStyle name="Обычный 2" xfId="31"/>
    <cellStyle name="Обычный 3" xfId="32"/>
    <cellStyle name="Обычный 4" xfId="33"/>
    <cellStyle name="Обычный 5" xfId="34"/>
    <cellStyle name="Обычный 6" xfId="36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="110" zoomScaleNormal="110" workbookViewId="0">
      <selection activeCell="H88" sqref="H88"/>
    </sheetView>
  </sheetViews>
  <sheetFormatPr defaultRowHeight="12.75" x14ac:dyDescent="0.2"/>
  <cols>
    <col min="1" max="1" width="7.1640625" customWidth="1"/>
    <col min="2" max="2" width="7.5" customWidth="1"/>
    <col min="3" max="3" width="66.5" customWidth="1"/>
    <col min="4" max="4" width="21.5" customWidth="1"/>
    <col min="5" max="5" width="22.6640625" customWidth="1"/>
    <col min="6" max="6" width="22.5" customWidth="1"/>
    <col min="7" max="7" width="14" customWidth="1"/>
    <col min="8" max="8" width="17" customWidth="1"/>
  </cols>
  <sheetData>
    <row r="1" spans="1:8" ht="55.5" customHeight="1" x14ac:dyDescent="0.25">
      <c r="A1" s="41" t="s">
        <v>108</v>
      </c>
      <c r="B1" s="42"/>
      <c r="C1" s="42"/>
      <c r="D1" s="42"/>
      <c r="E1" s="42"/>
      <c r="F1" s="42"/>
      <c r="G1" s="42"/>
      <c r="H1" s="42"/>
    </row>
    <row r="2" spans="1:8" ht="15.75" x14ac:dyDescent="0.25">
      <c r="A2" s="1"/>
      <c r="B2" s="1"/>
      <c r="C2" s="1"/>
      <c r="D2" s="1"/>
      <c r="E2" s="1"/>
      <c r="F2" s="2"/>
      <c r="G2" s="2"/>
      <c r="H2" s="3" t="s">
        <v>89</v>
      </c>
    </row>
    <row r="3" spans="1:8" ht="21" customHeight="1" x14ac:dyDescent="0.2">
      <c r="A3" s="43" t="s">
        <v>0</v>
      </c>
      <c r="B3" s="43" t="s">
        <v>1</v>
      </c>
      <c r="C3" s="43" t="s">
        <v>91</v>
      </c>
      <c r="D3" s="40" t="s">
        <v>109</v>
      </c>
      <c r="E3" s="40" t="s">
        <v>106</v>
      </c>
      <c r="F3" s="40"/>
      <c r="G3" s="40"/>
      <c r="H3" s="45" t="s">
        <v>107</v>
      </c>
    </row>
    <row r="4" spans="1:8" ht="39" customHeight="1" x14ac:dyDescent="0.2">
      <c r="A4" s="44"/>
      <c r="B4" s="44"/>
      <c r="C4" s="44"/>
      <c r="D4" s="40"/>
      <c r="E4" s="28" t="s">
        <v>105</v>
      </c>
      <c r="F4" s="29" t="s">
        <v>110</v>
      </c>
      <c r="G4" s="28" t="s">
        <v>90</v>
      </c>
      <c r="H4" s="46"/>
    </row>
    <row r="5" spans="1:8" ht="18.75" x14ac:dyDescent="0.2">
      <c r="A5" s="25"/>
      <c r="B5" s="26"/>
      <c r="C5" s="27" t="s">
        <v>2</v>
      </c>
      <c r="D5" s="30">
        <f>SUM(D6,D18,D21,D26,D37,D43,D48,D57,D61,D69,D75,D80,D84,D86)</f>
        <v>30608471.200000007</v>
      </c>
      <c r="E5" s="30">
        <f>SUM(E6,E18,E21,E26,E37,E43,E48,E57,E61,E69,E75,E80,E84,E86)</f>
        <v>83857588.899999976</v>
      </c>
      <c r="F5" s="30">
        <f>SUM(F6,F18,F21,F26,F37,F43,F48,F57,F61,F69,F75,F80,F84,F86)</f>
        <v>31034987.800000004</v>
      </c>
      <c r="G5" s="30">
        <f>F5/E5*100</f>
        <v>37.009158273092218</v>
      </c>
      <c r="H5" s="31">
        <f>F5/D5*100</f>
        <v>101.39345933749215</v>
      </c>
    </row>
    <row r="6" spans="1:8" ht="14.25" x14ac:dyDescent="0.2">
      <c r="A6" s="4" t="s">
        <v>3</v>
      </c>
      <c r="B6" s="5" t="s">
        <v>4</v>
      </c>
      <c r="C6" s="6" t="s">
        <v>5</v>
      </c>
      <c r="D6" s="32">
        <f>SUM(D7:D17)</f>
        <v>2130259.6</v>
      </c>
      <c r="E6" s="32">
        <f>SUM(E7:E17)</f>
        <v>7421724.1999999993</v>
      </c>
      <c r="F6" s="32">
        <f>SUM(F7:F17)</f>
        <v>2171512.5999999996</v>
      </c>
      <c r="G6" s="33">
        <f>F6/E6*100</f>
        <v>29.258869522529547</v>
      </c>
      <c r="H6" s="33">
        <f>F6/D6*100</f>
        <v>101.9365245437692</v>
      </c>
    </row>
    <row r="7" spans="1:8" ht="30" customHeight="1" x14ac:dyDescent="0.2">
      <c r="A7" s="7" t="s">
        <v>3</v>
      </c>
      <c r="B7" s="7" t="s">
        <v>6</v>
      </c>
      <c r="C7" s="8" t="s">
        <v>7</v>
      </c>
      <c r="D7" s="34">
        <v>4709.1000000000004</v>
      </c>
      <c r="E7" s="35">
        <v>9130</v>
      </c>
      <c r="F7" s="34">
        <v>4028.8</v>
      </c>
      <c r="G7" s="36">
        <f>F7/E7*100</f>
        <v>44.127053669222342</v>
      </c>
      <c r="H7" s="36">
        <f>F7/D7*100</f>
        <v>85.55350279246565</v>
      </c>
    </row>
    <row r="8" spans="1:8" ht="44.25" customHeight="1" x14ac:dyDescent="0.2">
      <c r="A8" s="9" t="s">
        <v>3</v>
      </c>
      <c r="B8" s="7" t="s">
        <v>8</v>
      </c>
      <c r="C8" s="8" t="s">
        <v>9</v>
      </c>
      <c r="D8" s="34">
        <v>119021.8</v>
      </c>
      <c r="E8" s="35">
        <v>275688.3</v>
      </c>
      <c r="F8" s="34">
        <v>120823</v>
      </c>
      <c r="G8" s="36">
        <f t="shared" ref="G8:G79" si="0">F8/E8*100</f>
        <v>43.825944009956174</v>
      </c>
      <c r="H8" s="36">
        <f t="shared" ref="H8:H79" si="1">F8/D8*100</f>
        <v>101.51333621235774</v>
      </c>
    </row>
    <row r="9" spans="1:8" ht="47.25" customHeight="1" x14ac:dyDescent="0.2">
      <c r="A9" s="9" t="s">
        <v>3</v>
      </c>
      <c r="B9" s="7" t="s">
        <v>10</v>
      </c>
      <c r="C9" s="8" t="s">
        <v>11</v>
      </c>
      <c r="D9" s="34">
        <v>1028290</v>
      </c>
      <c r="E9" s="35">
        <v>2252019.7999999998</v>
      </c>
      <c r="F9" s="34">
        <v>1017988.8</v>
      </c>
      <c r="G9" s="36">
        <f t="shared" si="0"/>
        <v>45.203368105378125</v>
      </c>
      <c r="H9" s="36">
        <f t="shared" si="1"/>
        <v>98.998220346400331</v>
      </c>
    </row>
    <row r="10" spans="1:8" ht="15" x14ac:dyDescent="0.2">
      <c r="A10" s="7" t="s">
        <v>3</v>
      </c>
      <c r="B10" s="7" t="s">
        <v>12</v>
      </c>
      <c r="C10" s="10" t="s">
        <v>13</v>
      </c>
      <c r="D10" s="34">
        <v>71100.100000000006</v>
      </c>
      <c r="E10" s="35">
        <v>181225.60000000001</v>
      </c>
      <c r="F10" s="34">
        <v>83599.399999999994</v>
      </c>
      <c r="G10" s="36">
        <f t="shared" si="0"/>
        <v>46.130016951247498</v>
      </c>
      <c r="H10" s="36">
        <f t="shared" si="1"/>
        <v>117.57986275687374</v>
      </c>
    </row>
    <row r="11" spans="1:8" ht="46.5" customHeight="1" x14ac:dyDescent="0.2">
      <c r="A11" s="7" t="s">
        <v>3</v>
      </c>
      <c r="B11" s="7" t="s">
        <v>14</v>
      </c>
      <c r="C11" s="8" t="s">
        <v>15</v>
      </c>
      <c r="D11" s="34">
        <v>233662.2</v>
      </c>
      <c r="E11" s="35">
        <v>505804.4</v>
      </c>
      <c r="F11" s="34">
        <v>227012.4</v>
      </c>
      <c r="G11" s="36">
        <f t="shared" si="0"/>
        <v>44.881460105922365</v>
      </c>
      <c r="H11" s="36">
        <f t="shared" si="1"/>
        <v>97.154096811551028</v>
      </c>
    </row>
    <row r="12" spans="1:8" ht="18" customHeight="1" x14ac:dyDescent="0.2">
      <c r="A12" s="7" t="s">
        <v>3</v>
      </c>
      <c r="B12" s="7" t="s">
        <v>16</v>
      </c>
      <c r="C12" s="10" t="s">
        <v>17</v>
      </c>
      <c r="D12" s="34">
        <v>48331.6</v>
      </c>
      <c r="E12" s="35">
        <v>79320.899999999994</v>
      </c>
      <c r="F12" s="34">
        <v>43081</v>
      </c>
      <c r="G12" s="36">
        <f t="shared" si="0"/>
        <v>54.312293481289295</v>
      </c>
      <c r="H12" s="36">
        <f t="shared" si="1"/>
        <v>89.136300060415962</v>
      </c>
    </row>
    <row r="13" spans="1:8" ht="18" customHeight="1" x14ac:dyDescent="0.2">
      <c r="A13" s="7" t="s">
        <v>3</v>
      </c>
      <c r="B13" s="7" t="s">
        <v>37</v>
      </c>
      <c r="C13" s="10" t="s">
        <v>100</v>
      </c>
      <c r="D13" s="34">
        <v>0</v>
      </c>
      <c r="E13" s="35">
        <v>0</v>
      </c>
      <c r="F13" s="34">
        <v>0</v>
      </c>
      <c r="G13" s="36">
        <v>0</v>
      </c>
      <c r="H13" s="36">
        <v>0</v>
      </c>
    </row>
    <row r="14" spans="1:8" ht="15" x14ac:dyDescent="0.2">
      <c r="A14" s="7" t="s">
        <v>3</v>
      </c>
      <c r="B14" s="7" t="s">
        <v>18</v>
      </c>
      <c r="C14" s="10" t="s">
        <v>19</v>
      </c>
      <c r="D14" s="34">
        <v>2144.4</v>
      </c>
      <c r="E14" s="35">
        <v>5200</v>
      </c>
      <c r="F14" s="34">
        <v>2152</v>
      </c>
      <c r="G14" s="36">
        <f t="shared" si="0"/>
        <v>41.384615384615387</v>
      </c>
      <c r="H14" s="36">
        <v>0</v>
      </c>
    </row>
    <row r="15" spans="1:8" ht="15" x14ac:dyDescent="0.2">
      <c r="A15" s="7" t="s">
        <v>3</v>
      </c>
      <c r="B15" s="7" t="s">
        <v>75</v>
      </c>
      <c r="C15" s="10" t="s">
        <v>92</v>
      </c>
      <c r="D15" s="34">
        <v>0</v>
      </c>
      <c r="E15" s="35">
        <v>80266.7</v>
      </c>
      <c r="F15" s="34">
        <v>0</v>
      </c>
      <c r="G15" s="36">
        <f t="shared" si="0"/>
        <v>0</v>
      </c>
      <c r="H15" s="36">
        <v>0</v>
      </c>
    </row>
    <row r="16" spans="1:8" ht="30" x14ac:dyDescent="0.2">
      <c r="A16" s="7" t="s">
        <v>3</v>
      </c>
      <c r="B16" s="7" t="s">
        <v>41</v>
      </c>
      <c r="C16" s="10" t="s">
        <v>97</v>
      </c>
      <c r="D16" s="34">
        <v>0</v>
      </c>
      <c r="E16" s="35">
        <v>0</v>
      </c>
      <c r="F16" s="34">
        <v>0</v>
      </c>
      <c r="G16" s="36">
        <v>0</v>
      </c>
      <c r="H16" s="36">
        <v>0</v>
      </c>
    </row>
    <row r="17" spans="1:8" ht="15" x14ac:dyDescent="0.2">
      <c r="A17" s="7" t="s">
        <v>3</v>
      </c>
      <c r="B17" s="11" t="s">
        <v>20</v>
      </c>
      <c r="C17" s="10" t="s">
        <v>21</v>
      </c>
      <c r="D17" s="34">
        <v>623000.4</v>
      </c>
      <c r="E17" s="35">
        <v>4033068.5</v>
      </c>
      <c r="F17" s="34">
        <v>672827.2</v>
      </c>
      <c r="G17" s="36">
        <f t="shared" si="0"/>
        <v>16.682761525126587</v>
      </c>
      <c r="H17" s="36">
        <f t="shared" si="1"/>
        <v>107.99787608483075</v>
      </c>
    </row>
    <row r="18" spans="1:8" ht="14.25" x14ac:dyDescent="0.2">
      <c r="A18" s="5" t="s">
        <v>6</v>
      </c>
      <c r="B18" s="5" t="s">
        <v>4</v>
      </c>
      <c r="C18" s="6" t="s">
        <v>22</v>
      </c>
      <c r="D18" s="32">
        <f>SUM(D19:D20)</f>
        <v>8944</v>
      </c>
      <c r="E18" s="32">
        <f>SUM(E19:E20)</f>
        <v>31203.3</v>
      </c>
      <c r="F18" s="32">
        <f t="shared" ref="F18" si="2">SUM(F19:F19)</f>
        <v>9485.6</v>
      </c>
      <c r="G18" s="33">
        <f t="shared" si="0"/>
        <v>30.399348786827034</v>
      </c>
      <c r="H18" s="33">
        <f t="shared" si="1"/>
        <v>106.05545617173524</v>
      </c>
    </row>
    <row r="19" spans="1:8" ht="16.5" customHeight="1" x14ac:dyDescent="0.2">
      <c r="A19" s="11" t="s">
        <v>6</v>
      </c>
      <c r="B19" s="11" t="s">
        <v>8</v>
      </c>
      <c r="C19" s="8" t="s">
        <v>23</v>
      </c>
      <c r="D19" s="34">
        <v>8944</v>
      </c>
      <c r="E19" s="35">
        <v>31203.3</v>
      </c>
      <c r="F19" s="34">
        <v>9485.6</v>
      </c>
      <c r="G19" s="36">
        <f t="shared" si="0"/>
        <v>30.399348786827034</v>
      </c>
      <c r="H19" s="36">
        <f t="shared" si="1"/>
        <v>106.05545617173524</v>
      </c>
    </row>
    <row r="20" spans="1:8" ht="16.5" customHeight="1" x14ac:dyDescent="0.2">
      <c r="A20" s="11" t="s">
        <v>6</v>
      </c>
      <c r="B20" s="11" t="s">
        <v>10</v>
      </c>
      <c r="C20" s="8" t="s">
        <v>95</v>
      </c>
      <c r="D20" s="34">
        <v>0</v>
      </c>
      <c r="E20" s="35">
        <v>0</v>
      </c>
      <c r="F20" s="34">
        <v>0</v>
      </c>
      <c r="G20" s="36">
        <v>0</v>
      </c>
      <c r="H20" s="36">
        <v>0</v>
      </c>
    </row>
    <row r="21" spans="1:8" ht="28.5" x14ac:dyDescent="0.2">
      <c r="A21" s="5" t="s">
        <v>8</v>
      </c>
      <c r="B21" s="5" t="s">
        <v>4</v>
      </c>
      <c r="C21" s="6" t="s">
        <v>24</v>
      </c>
      <c r="D21" s="32">
        <f>SUM(D22:D25)</f>
        <v>247602.19999999998</v>
      </c>
      <c r="E21" s="32">
        <f t="shared" ref="E21:F21" si="3">SUM(E22:E25)</f>
        <v>611395.89999999991</v>
      </c>
      <c r="F21" s="32">
        <f t="shared" si="3"/>
        <v>257836.2</v>
      </c>
      <c r="G21" s="33">
        <f t="shared" si="0"/>
        <v>42.171725391027323</v>
      </c>
      <c r="H21" s="33">
        <f t="shared" si="1"/>
        <v>104.13324275793995</v>
      </c>
    </row>
    <row r="22" spans="1:8" ht="15" x14ac:dyDescent="0.2">
      <c r="A22" s="12" t="s">
        <v>8</v>
      </c>
      <c r="B22" s="12" t="s">
        <v>10</v>
      </c>
      <c r="C22" s="13" t="s">
        <v>25</v>
      </c>
      <c r="D22" s="37">
        <v>39973.699999999997</v>
      </c>
      <c r="E22" s="35">
        <v>87617.2</v>
      </c>
      <c r="F22" s="37">
        <v>40946.300000000003</v>
      </c>
      <c r="G22" s="36">
        <f t="shared" si="0"/>
        <v>46.73317567783495</v>
      </c>
      <c r="H22" s="36">
        <f t="shared" si="1"/>
        <v>102.43309976309425</v>
      </c>
    </row>
    <row r="23" spans="1:8" ht="31.5" customHeight="1" x14ac:dyDescent="0.2">
      <c r="A23" s="12" t="s">
        <v>8</v>
      </c>
      <c r="B23" s="12" t="s">
        <v>26</v>
      </c>
      <c r="C23" s="14" t="s">
        <v>27</v>
      </c>
      <c r="D23" s="37">
        <v>81123.600000000006</v>
      </c>
      <c r="E23" s="35">
        <v>229830.6</v>
      </c>
      <c r="F23" s="37">
        <v>87798.1</v>
      </c>
      <c r="G23" s="36">
        <f t="shared" si="0"/>
        <v>38.201222987713564</v>
      </c>
      <c r="H23" s="36">
        <f t="shared" si="1"/>
        <v>108.22756879625656</v>
      </c>
    </row>
    <row r="24" spans="1:8" ht="15" x14ac:dyDescent="0.2">
      <c r="A24" s="12" t="s">
        <v>8</v>
      </c>
      <c r="B24" s="12" t="s">
        <v>18</v>
      </c>
      <c r="C24" s="14" t="s">
        <v>28</v>
      </c>
      <c r="D24" s="37">
        <v>94674.5</v>
      </c>
      <c r="E24" s="35">
        <v>216931.9</v>
      </c>
      <c r="F24" s="37">
        <v>99216.7</v>
      </c>
      <c r="G24" s="36">
        <f t="shared" si="0"/>
        <v>45.736334766809307</v>
      </c>
      <c r="H24" s="36">
        <f t="shared" si="1"/>
        <v>104.79770159863533</v>
      </c>
    </row>
    <row r="25" spans="1:8" ht="30.75" customHeight="1" x14ac:dyDescent="0.2">
      <c r="A25" s="15" t="s">
        <v>8</v>
      </c>
      <c r="B25" s="15" t="s">
        <v>29</v>
      </c>
      <c r="C25" s="14" t="s">
        <v>30</v>
      </c>
      <c r="D25" s="37">
        <v>31830.400000000001</v>
      </c>
      <c r="E25" s="35">
        <v>77016.2</v>
      </c>
      <c r="F25" s="37">
        <v>29875.1</v>
      </c>
      <c r="G25" s="36">
        <f t="shared" si="0"/>
        <v>38.790670014879986</v>
      </c>
      <c r="H25" s="36">
        <f t="shared" si="1"/>
        <v>93.857130290539843</v>
      </c>
    </row>
    <row r="26" spans="1:8" ht="14.25" x14ac:dyDescent="0.2">
      <c r="A26" s="16" t="s">
        <v>10</v>
      </c>
      <c r="B26" s="16" t="s">
        <v>4</v>
      </c>
      <c r="C26" s="17" t="s">
        <v>31</v>
      </c>
      <c r="D26" s="38">
        <f>SUM(D27:D36)</f>
        <v>5429105.5</v>
      </c>
      <c r="E26" s="38">
        <f t="shared" ref="E26:F26" si="4">SUM(E27:E36)</f>
        <v>21845906.599999998</v>
      </c>
      <c r="F26" s="38">
        <f t="shared" si="4"/>
        <v>6158773.1000000006</v>
      </c>
      <c r="G26" s="33">
        <f t="shared" si="0"/>
        <v>28.191886071690892</v>
      </c>
      <c r="H26" s="33">
        <f t="shared" si="1"/>
        <v>113.43992302231003</v>
      </c>
    </row>
    <row r="27" spans="1:8" ht="15" x14ac:dyDescent="0.2">
      <c r="A27" s="15" t="s">
        <v>10</v>
      </c>
      <c r="B27" s="15" t="s">
        <v>3</v>
      </c>
      <c r="C27" s="14" t="s">
        <v>32</v>
      </c>
      <c r="D27" s="37">
        <v>132455.5</v>
      </c>
      <c r="E27" s="35">
        <v>392028.2</v>
      </c>
      <c r="F27" s="37">
        <v>123577</v>
      </c>
      <c r="G27" s="36">
        <f t="shared" si="0"/>
        <v>31.522477209547677</v>
      </c>
      <c r="H27" s="36">
        <f t="shared" si="1"/>
        <v>93.296994084805846</v>
      </c>
    </row>
    <row r="28" spans="1:8" ht="15" x14ac:dyDescent="0.2">
      <c r="A28" s="15" t="s">
        <v>10</v>
      </c>
      <c r="B28" s="15" t="s">
        <v>6</v>
      </c>
      <c r="C28" s="14" t="s">
        <v>98</v>
      </c>
      <c r="D28" s="37">
        <v>0</v>
      </c>
      <c r="E28" s="35">
        <v>0</v>
      </c>
      <c r="F28" s="37">
        <v>0</v>
      </c>
      <c r="G28" s="36">
        <v>0</v>
      </c>
      <c r="H28" s="36">
        <v>0</v>
      </c>
    </row>
    <row r="29" spans="1:8" ht="17.25" customHeight="1" x14ac:dyDescent="0.2">
      <c r="A29" s="12" t="s">
        <v>10</v>
      </c>
      <c r="B29" s="12" t="s">
        <v>10</v>
      </c>
      <c r="C29" s="13" t="s">
        <v>33</v>
      </c>
      <c r="D29" s="37">
        <v>49.8</v>
      </c>
      <c r="E29" s="35">
        <v>11500.7</v>
      </c>
      <c r="F29" s="37">
        <v>0</v>
      </c>
      <c r="G29" s="36">
        <f t="shared" si="0"/>
        <v>0</v>
      </c>
      <c r="H29" s="36">
        <f t="shared" si="1"/>
        <v>0</v>
      </c>
    </row>
    <row r="30" spans="1:8" ht="15" x14ac:dyDescent="0.2">
      <c r="A30" s="12" t="s">
        <v>10</v>
      </c>
      <c r="B30" s="12" t="s">
        <v>12</v>
      </c>
      <c r="C30" s="13" t="s">
        <v>34</v>
      </c>
      <c r="D30" s="37">
        <v>1188038.3</v>
      </c>
      <c r="E30" s="35">
        <v>2563182.9</v>
      </c>
      <c r="F30" s="37">
        <v>956458.4</v>
      </c>
      <c r="G30" s="36">
        <f t="shared" si="0"/>
        <v>37.315261427500943</v>
      </c>
      <c r="H30" s="36">
        <f t="shared" si="1"/>
        <v>80.507370848229385</v>
      </c>
    </row>
    <row r="31" spans="1:8" ht="15" x14ac:dyDescent="0.2">
      <c r="A31" s="12" t="s">
        <v>10</v>
      </c>
      <c r="B31" s="12" t="s">
        <v>14</v>
      </c>
      <c r="C31" s="13" t="s">
        <v>35</v>
      </c>
      <c r="D31" s="37">
        <v>3816.5</v>
      </c>
      <c r="E31" s="35">
        <v>189268.9</v>
      </c>
      <c r="F31" s="37">
        <v>13932.9</v>
      </c>
      <c r="G31" s="36">
        <f t="shared" si="0"/>
        <v>7.3614312758197462</v>
      </c>
      <c r="H31" s="36">
        <f t="shared" si="1"/>
        <v>365.07009039696055</v>
      </c>
    </row>
    <row r="32" spans="1:8" ht="15" x14ac:dyDescent="0.2">
      <c r="A32" s="12" t="s">
        <v>10</v>
      </c>
      <c r="B32" s="12" t="s">
        <v>16</v>
      </c>
      <c r="C32" s="14" t="s">
        <v>36</v>
      </c>
      <c r="D32" s="37">
        <v>137118.20000000001</v>
      </c>
      <c r="E32" s="35">
        <v>381506.2</v>
      </c>
      <c r="F32" s="37">
        <v>144088.70000000001</v>
      </c>
      <c r="G32" s="36">
        <f t="shared" si="0"/>
        <v>37.768377027686576</v>
      </c>
      <c r="H32" s="36">
        <f t="shared" si="1"/>
        <v>105.08357023356491</v>
      </c>
    </row>
    <row r="33" spans="1:8" ht="15" x14ac:dyDescent="0.2">
      <c r="A33" s="12" t="s">
        <v>10</v>
      </c>
      <c r="B33" s="12" t="s">
        <v>37</v>
      </c>
      <c r="C33" s="13" t="s">
        <v>38</v>
      </c>
      <c r="D33" s="37">
        <v>632621</v>
      </c>
      <c r="E33" s="35">
        <v>1450414.7</v>
      </c>
      <c r="F33" s="37">
        <v>538349.69999999995</v>
      </c>
      <c r="G33" s="36">
        <f t="shared" si="0"/>
        <v>37.116950069521494</v>
      </c>
      <c r="H33" s="36">
        <f t="shared" si="1"/>
        <v>85.098297400813436</v>
      </c>
    </row>
    <row r="34" spans="1:8" ht="15" x14ac:dyDescent="0.2">
      <c r="A34" s="12" t="s">
        <v>10</v>
      </c>
      <c r="B34" s="15" t="s">
        <v>26</v>
      </c>
      <c r="C34" s="14" t="s">
        <v>39</v>
      </c>
      <c r="D34" s="37">
        <v>1851748.3</v>
      </c>
      <c r="E34" s="35">
        <v>12017013.9</v>
      </c>
      <c r="F34" s="37">
        <v>2385296.2000000002</v>
      </c>
      <c r="G34" s="36">
        <f t="shared" si="0"/>
        <v>19.849325463458108</v>
      </c>
      <c r="H34" s="36">
        <f t="shared" si="1"/>
        <v>128.81319777639325</v>
      </c>
    </row>
    <row r="35" spans="1:8" ht="15" x14ac:dyDescent="0.2">
      <c r="A35" s="12" t="s">
        <v>10</v>
      </c>
      <c r="B35" s="15" t="s">
        <v>18</v>
      </c>
      <c r="C35" s="13" t="s">
        <v>40</v>
      </c>
      <c r="D35" s="37">
        <v>90253.2</v>
      </c>
      <c r="E35" s="35">
        <v>727065.4</v>
      </c>
      <c r="F35" s="37">
        <v>213163.5</v>
      </c>
      <c r="G35" s="36">
        <f t="shared" si="0"/>
        <v>29.318339175540466</v>
      </c>
      <c r="H35" s="36">
        <f t="shared" si="1"/>
        <v>236.18386938080866</v>
      </c>
    </row>
    <row r="36" spans="1:8" ht="16.5" customHeight="1" x14ac:dyDescent="0.2">
      <c r="A36" s="12" t="s">
        <v>10</v>
      </c>
      <c r="B36" s="15" t="s">
        <v>41</v>
      </c>
      <c r="C36" s="13" t="s">
        <v>42</v>
      </c>
      <c r="D36" s="37">
        <v>1393004.7</v>
      </c>
      <c r="E36" s="35">
        <v>4113925.7</v>
      </c>
      <c r="F36" s="37">
        <v>1783906.7</v>
      </c>
      <c r="G36" s="36">
        <f t="shared" si="0"/>
        <v>43.362637784148603</v>
      </c>
      <c r="H36" s="36">
        <f t="shared" si="1"/>
        <v>128.06178615190603</v>
      </c>
    </row>
    <row r="37" spans="1:8" ht="14.25" x14ac:dyDescent="0.2">
      <c r="A37" s="5" t="s">
        <v>12</v>
      </c>
      <c r="B37" s="5" t="s">
        <v>4</v>
      </c>
      <c r="C37" s="6" t="s">
        <v>43</v>
      </c>
      <c r="D37" s="32">
        <f>SUM(D39:D42)+D38</f>
        <v>2060969.5</v>
      </c>
      <c r="E37" s="32">
        <f t="shared" ref="E37:F37" si="5">SUM(E39:E42)+E38</f>
        <v>5782011.1000000006</v>
      </c>
      <c r="F37" s="32">
        <f t="shared" si="5"/>
        <v>1967918.8</v>
      </c>
      <c r="G37" s="33">
        <f t="shared" si="0"/>
        <v>34.035195816210035</v>
      </c>
      <c r="H37" s="33">
        <f t="shared" si="1"/>
        <v>95.485100580091071</v>
      </c>
    </row>
    <row r="38" spans="1:8" ht="15" x14ac:dyDescent="0.2">
      <c r="A38" s="12" t="s">
        <v>12</v>
      </c>
      <c r="B38" s="15" t="s">
        <v>3</v>
      </c>
      <c r="C38" s="8" t="s">
        <v>44</v>
      </c>
      <c r="D38" s="34">
        <v>263215</v>
      </c>
      <c r="E38" s="35">
        <v>933119.5</v>
      </c>
      <c r="F38" s="34">
        <v>198499.5</v>
      </c>
      <c r="G38" s="36">
        <f t="shared" si="0"/>
        <v>21.272677293744263</v>
      </c>
      <c r="H38" s="36">
        <f t="shared" si="1"/>
        <v>75.413445282373729</v>
      </c>
    </row>
    <row r="39" spans="1:8" ht="15" x14ac:dyDescent="0.2">
      <c r="A39" s="11" t="s">
        <v>12</v>
      </c>
      <c r="B39" s="11" t="s">
        <v>6</v>
      </c>
      <c r="C39" s="8" t="s">
        <v>45</v>
      </c>
      <c r="D39" s="34">
        <v>1074688.8</v>
      </c>
      <c r="E39" s="35">
        <v>2268862.2000000002</v>
      </c>
      <c r="F39" s="34">
        <v>1056122.1000000001</v>
      </c>
      <c r="G39" s="36">
        <f t="shared" si="0"/>
        <v>46.548534327029643</v>
      </c>
      <c r="H39" s="36">
        <f t="shared" si="1"/>
        <v>98.272364986031306</v>
      </c>
    </row>
    <row r="40" spans="1:8" ht="15" x14ac:dyDescent="0.2">
      <c r="A40" s="11" t="s">
        <v>12</v>
      </c>
      <c r="B40" s="11" t="s">
        <v>8</v>
      </c>
      <c r="C40" s="8" t="s">
        <v>46</v>
      </c>
      <c r="D40" s="34">
        <v>559818.30000000005</v>
      </c>
      <c r="E40" s="35">
        <v>2262641.5</v>
      </c>
      <c r="F40" s="34">
        <v>588193.19999999995</v>
      </c>
      <c r="G40" s="36">
        <f t="shared" si="0"/>
        <v>25.995863684105501</v>
      </c>
      <c r="H40" s="36">
        <f t="shared" si="1"/>
        <v>105.06859100533153</v>
      </c>
    </row>
    <row r="41" spans="1:8" ht="30" x14ac:dyDescent="0.2">
      <c r="A41" s="11" t="s">
        <v>12</v>
      </c>
      <c r="B41" s="11" t="s">
        <v>10</v>
      </c>
      <c r="C41" s="8" t="s">
        <v>99</v>
      </c>
      <c r="D41" s="34">
        <v>0</v>
      </c>
      <c r="E41" s="35">
        <v>0</v>
      </c>
      <c r="F41" s="34">
        <v>0</v>
      </c>
      <c r="G41" s="36">
        <v>0</v>
      </c>
      <c r="H41" s="36">
        <v>0</v>
      </c>
    </row>
    <row r="42" spans="1:8" ht="17.25" customHeight="1" x14ac:dyDescent="0.2">
      <c r="A42" s="12" t="s">
        <v>12</v>
      </c>
      <c r="B42" s="15" t="s">
        <v>12</v>
      </c>
      <c r="C42" s="10" t="s">
        <v>47</v>
      </c>
      <c r="D42" s="34">
        <v>163247.4</v>
      </c>
      <c r="E42" s="35">
        <v>317387.90000000002</v>
      </c>
      <c r="F42" s="34">
        <v>125104</v>
      </c>
      <c r="G42" s="36">
        <f t="shared" si="0"/>
        <v>39.416751552280346</v>
      </c>
      <c r="H42" s="36">
        <f t="shared" si="1"/>
        <v>76.634604900292445</v>
      </c>
    </row>
    <row r="43" spans="1:8" ht="14.25" x14ac:dyDescent="0.2">
      <c r="A43" s="5" t="s">
        <v>14</v>
      </c>
      <c r="B43" s="5" t="s">
        <v>4</v>
      </c>
      <c r="C43" s="6" t="s">
        <v>48</v>
      </c>
      <c r="D43" s="38">
        <f>SUM(D44:D47)</f>
        <v>17070.3</v>
      </c>
      <c r="E43" s="38">
        <f t="shared" ref="E43:F43" si="6">SUM(E44:E47)</f>
        <v>65792</v>
      </c>
      <c r="F43" s="38">
        <f t="shared" si="6"/>
        <v>18250.400000000001</v>
      </c>
      <c r="G43" s="33">
        <f t="shared" si="0"/>
        <v>27.739542801556421</v>
      </c>
      <c r="H43" s="33">
        <f t="shared" si="1"/>
        <v>106.91317668699438</v>
      </c>
    </row>
    <row r="44" spans="1:8" ht="15" x14ac:dyDescent="0.2">
      <c r="A44" s="11" t="s">
        <v>14</v>
      </c>
      <c r="B44" s="11" t="s">
        <v>3</v>
      </c>
      <c r="C44" s="8" t="s">
        <v>49</v>
      </c>
      <c r="D44" s="37">
        <v>0</v>
      </c>
      <c r="E44" s="35">
        <v>0</v>
      </c>
      <c r="F44" s="37">
        <v>0</v>
      </c>
      <c r="G44" s="36">
        <v>0</v>
      </c>
      <c r="H44" s="36">
        <v>0</v>
      </c>
    </row>
    <row r="45" spans="1:8" ht="15" x14ac:dyDescent="0.2">
      <c r="A45" s="11" t="s">
        <v>14</v>
      </c>
      <c r="B45" s="11" t="s">
        <v>6</v>
      </c>
      <c r="C45" s="8" t="s">
        <v>101</v>
      </c>
      <c r="D45" s="37">
        <v>0</v>
      </c>
      <c r="E45" s="35">
        <v>0</v>
      </c>
      <c r="F45" s="37">
        <v>0</v>
      </c>
      <c r="G45" s="36"/>
      <c r="H45" s="36">
        <v>0</v>
      </c>
    </row>
    <row r="46" spans="1:8" ht="30" x14ac:dyDescent="0.2">
      <c r="A46" s="12" t="s">
        <v>14</v>
      </c>
      <c r="B46" s="15" t="s">
        <v>8</v>
      </c>
      <c r="C46" s="14" t="s">
        <v>50</v>
      </c>
      <c r="D46" s="37">
        <v>11281.3</v>
      </c>
      <c r="E46" s="35">
        <v>46906.3</v>
      </c>
      <c r="F46" s="37">
        <v>12241.3</v>
      </c>
      <c r="G46" s="36">
        <f t="shared" si="0"/>
        <v>26.097347264653148</v>
      </c>
      <c r="H46" s="36">
        <f t="shared" si="1"/>
        <v>108.50965757492487</v>
      </c>
    </row>
    <row r="47" spans="1:8" ht="17.25" customHeight="1" x14ac:dyDescent="0.2">
      <c r="A47" s="12" t="s">
        <v>14</v>
      </c>
      <c r="B47" s="15" t="s">
        <v>12</v>
      </c>
      <c r="C47" s="13" t="s">
        <v>51</v>
      </c>
      <c r="D47" s="37">
        <v>5789</v>
      </c>
      <c r="E47" s="35">
        <v>18885.7</v>
      </c>
      <c r="F47" s="37">
        <v>6009.1</v>
      </c>
      <c r="G47" s="36">
        <f t="shared" si="0"/>
        <v>31.818254022885039</v>
      </c>
      <c r="H47" s="36">
        <f t="shared" si="1"/>
        <v>103.80203834859216</v>
      </c>
    </row>
    <row r="48" spans="1:8" ht="14.25" x14ac:dyDescent="0.2">
      <c r="A48" s="5" t="s">
        <v>16</v>
      </c>
      <c r="B48" s="5" t="s">
        <v>4</v>
      </c>
      <c r="C48" s="6" t="s">
        <v>52</v>
      </c>
      <c r="D48" s="32">
        <f>SUM(D49:D56)</f>
        <v>8739559.6999999993</v>
      </c>
      <c r="E48" s="32">
        <f t="shared" ref="E48:F48" si="7">SUM(E49:E56)</f>
        <v>19557806.300000001</v>
      </c>
      <c r="F48" s="32">
        <f t="shared" si="7"/>
        <v>8431747.5</v>
      </c>
      <c r="G48" s="33">
        <f t="shared" si="0"/>
        <v>43.111928662469673</v>
      </c>
      <c r="H48" s="33">
        <f t="shared" si="1"/>
        <v>96.477943848818853</v>
      </c>
    </row>
    <row r="49" spans="1:8" ht="15" x14ac:dyDescent="0.2">
      <c r="A49" s="7" t="s">
        <v>16</v>
      </c>
      <c r="B49" s="18" t="s">
        <v>3</v>
      </c>
      <c r="C49" s="10" t="s">
        <v>53</v>
      </c>
      <c r="D49" s="34">
        <v>2068651</v>
      </c>
      <c r="E49" s="35">
        <v>5123028.9000000004</v>
      </c>
      <c r="F49" s="34">
        <v>2152153.7000000002</v>
      </c>
      <c r="G49" s="36">
        <f t="shared" si="0"/>
        <v>42.009399946972778</v>
      </c>
      <c r="H49" s="36">
        <f t="shared" si="1"/>
        <v>104.03657746038361</v>
      </c>
    </row>
    <row r="50" spans="1:8" ht="15" x14ac:dyDescent="0.2">
      <c r="A50" s="7" t="s">
        <v>16</v>
      </c>
      <c r="B50" s="18" t="s">
        <v>6</v>
      </c>
      <c r="C50" s="10" t="s">
        <v>54</v>
      </c>
      <c r="D50" s="34">
        <v>4409191.5999999996</v>
      </c>
      <c r="E50" s="35">
        <v>9912783.5</v>
      </c>
      <c r="F50" s="34">
        <v>4086779.7</v>
      </c>
      <c r="G50" s="36">
        <f t="shared" si="0"/>
        <v>41.227367671249958</v>
      </c>
      <c r="H50" s="36">
        <f t="shared" si="1"/>
        <v>92.687732145729413</v>
      </c>
    </row>
    <row r="51" spans="1:8" ht="15" x14ac:dyDescent="0.2">
      <c r="A51" s="7" t="s">
        <v>16</v>
      </c>
      <c r="B51" s="18" t="s">
        <v>8</v>
      </c>
      <c r="C51" s="10" t="s">
        <v>55</v>
      </c>
      <c r="D51" s="34">
        <v>777541.9</v>
      </c>
      <c r="E51" s="35">
        <v>1493798.8</v>
      </c>
      <c r="F51" s="34">
        <v>740610.6</v>
      </c>
      <c r="G51" s="36">
        <f t="shared" si="0"/>
        <v>49.579006222256972</v>
      </c>
      <c r="H51" s="36">
        <f t="shared" si="1"/>
        <v>95.250249536391536</v>
      </c>
    </row>
    <row r="52" spans="1:8" ht="15" x14ac:dyDescent="0.2">
      <c r="A52" s="7" t="s">
        <v>16</v>
      </c>
      <c r="B52" s="18" t="s">
        <v>10</v>
      </c>
      <c r="C52" s="10" t="s">
        <v>56</v>
      </c>
      <c r="D52" s="34">
        <v>884302.6</v>
      </c>
      <c r="E52" s="35">
        <v>1410652.6</v>
      </c>
      <c r="F52" s="34">
        <v>802025.8</v>
      </c>
      <c r="G52" s="36">
        <f t="shared" si="0"/>
        <v>56.854947844706771</v>
      </c>
      <c r="H52" s="36">
        <f t="shared" si="1"/>
        <v>90.695854563811082</v>
      </c>
    </row>
    <row r="53" spans="1:8" ht="28.5" customHeight="1" x14ac:dyDescent="0.2">
      <c r="A53" s="7" t="s">
        <v>16</v>
      </c>
      <c r="B53" s="18" t="s">
        <v>12</v>
      </c>
      <c r="C53" s="8" t="s">
        <v>57</v>
      </c>
      <c r="D53" s="34">
        <v>110818</v>
      </c>
      <c r="E53" s="35">
        <v>218640.1</v>
      </c>
      <c r="F53" s="34">
        <v>110888.3</v>
      </c>
      <c r="G53" s="36">
        <f t="shared" si="0"/>
        <v>50.717274644495681</v>
      </c>
      <c r="H53" s="36">
        <f t="shared" si="1"/>
        <v>100.06343734772329</v>
      </c>
    </row>
    <row r="54" spans="1:8" ht="16.5" customHeight="1" x14ac:dyDescent="0.2">
      <c r="A54" s="7" t="s">
        <v>16</v>
      </c>
      <c r="B54" s="18" t="s">
        <v>14</v>
      </c>
      <c r="C54" s="8" t="s">
        <v>102</v>
      </c>
      <c r="D54" s="34">
        <v>0</v>
      </c>
      <c r="E54" s="35">
        <v>0</v>
      </c>
      <c r="F54" s="34">
        <v>0</v>
      </c>
      <c r="G54" s="36">
        <v>0</v>
      </c>
      <c r="H54" s="36">
        <v>0</v>
      </c>
    </row>
    <row r="55" spans="1:8" ht="15.75" customHeight="1" x14ac:dyDescent="0.2">
      <c r="A55" s="7" t="s">
        <v>16</v>
      </c>
      <c r="B55" s="7" t="s">
        <v>16</v>
      </c>
      <c r="C55" s="10" t="s">
        <v>93</v>
      </c>
      <c r="D55" s="34">
        <v>116922.8</v>
      </c>
      <c r="E55" s="35">
        <v>439688.9</v>
      </c>
      <c r="F55" s="34">
        <v>148112.79999999999</v>
      </c>
      <c r="G55" s="36">
        <f t="shared" si="0"/>
        <v>33.6858174040782</v>
      </c>
      <c r="H55" s="36">
        <f t="shared" si="1"/>
        <v>126.67572107407621</v>
      </c>
    </row>
    <row r="56" spans="1:8" ht="15" x14ac:dyDescent="0.2">
      <c r="A56" s="7" t="s">
        <v>16</v>
      </c>
      <c r="B56" s="7" t="s">
        <v>26</v>
      </c>
      <c r="C56" s="10" t="s">
        <v>58</v>
      </c>
      <c r="D56" s="34">
        <v>372131.8</v>
      </c>
      <c r="E56" s="35">
        <v>959213.5</v>
      </c>
      <c r="F56" s="34">
        <v>391176.6</v>
      </c>
      <c r="G56" s="36">
        <f t="shared" si="0"/>
        <v>40.780973161866463</v>
      </c>
      <c r="H56" s="36">
        <f t="shared" si="1"/>
        <v>105.11775666578347</v>
      </c>
    </row>
    <row r="57" spans="1:8" ht="14.25" x14ac:dyDescent="0.2">
      <c r="A57" s="5" t="s">
        <v>37</v>
      </c>
      <c r="B57" s="5" t="s">
        <v>4</v>
      </c>
      <c r="C57" s="6" t="s">
        <v>59</v>
      </c>
      <c r="D57" s="32">
        <f>SUM(D58:D60)</f>
        <v>1075263.5999999999</v>
      </c>
      <c r="E57" s="32">
        <f>SUM(E58:E60)</f>
        <v>3184316</v>
      </c>
      <c r="F57" s="32">
        <f>SUM(F58:F60)</f>
        <v>1294630.8000000003</v>
      </c>
      <c r="G57" s="33">
        <f t="shared" si="0"/>
        <v>40.656480072957592</v>
      </c>
      <c r="H57" s="33">
        <f t="shared" si="1"/>
        <v>120.40124858685819</v>
      </c>
    </row>
    <row r="58" spans="1:8" ht="15" x14ac:dyDescent="0.2">
      <c r="A58" s="12" t="s">
        <v>37</v>
      </c>
      <c r="B58" s="18" t="s">
        <v>3</v>
      </c>
      <c r="C58" s="13" t="s">
        <v>60</v>
      </c>
      <c r="D58" s="37">
        <v>963767.7</v>
      </c>
      <c r="E58" s="35">
        <v>2726456</v>
      </c>
      <c r="F58" s="37">
        <v>1177154.1000000001</v>
      </c>
      <c r="G58" s="36">
        <f t="shared" si="0"/>
        <v>43.175246547165997</v>
      </c>
      <c r="H58" s="36">
        <f t="shared" si="1"/>
        <v>122.14085406680471</v>
      </c>
    </row>
    <row r="59" spans="1:8" ht="15" x14ac:dyDescent="0.2">
      <c r="A59" s="12" t="s">
        <v>37</v>
      </c>
      <c r="B59" s="18" t="s">
        <v>6</v>
      </c>
      <c r="C59" s="13" t="s">
        <v>96</v>
      </c>
      <c r="D59" s="37">
        <v>1521.1</v>
      </c>
      <c r="E59" s="35">
        <v>2190.9</v>
      </c>
      <c r="F59" s="37">
        <v>1096.0999999999999</v>
      </c>
      <c r="G59" s="36">
        <f t="shared" si="0"/>
        <v>50.029668172896976</v>
      </c>
      <c r="H59" s="36">
        <f t="shared" si="1"/>
        <v>72.059693642758532</v>
      </c>
    </row>
    <row r="60" spans="1:8" ht="17.25" customHeight="1" x14ac:dyDescent="0.2">
      <c r="A60" s="12" t="s">
        <v>37</v>
      </c>
      <c r="B60" s="7" t="s">
        <v>10</v>
      </c>
      <c r="C60" s="14" t="s">
        <v>61</v>
      </c>
      <c r="D60" s="37">
        <v>109974.8</v>
      </c>
      <c r="E60" s="35">
        <v>455669.1</v>
      </c>
      <c r="F60" s="37">
        <v>116380.6</v>
      </c>
      <c r="G60" s="36">
        <f t="shared" si="0"/>
        <v>25.540595138006942</v>
      </c>
      <c r="H60" s="36">
        <f t="shared" si="1"/>
        <v>105.82478895165075</v>
      </c>
    </row>
    <row r="61" spans="1:8" ht="14.25" x14ac:dyDescent="0.2">
      <c r="A61" s="5" t="s">
        <v>26</v>
      </c>
      <c r="B61" s="5" t="s">
        <v>4</v>
      </c>
      <c r="C61" s="6" t="s">
        <v>62</v>
      </c>
      <c r="D61" s="32">
        <f>SUM(D62:D68)</f>
        <v>2352250.5</v>
      </c>
      <c r="E61" s="32">
        <f t="shared" ref="E61:F61" si="8">SUM(E62:E68)</f>
        <v>5672757.7999999998</v>
      </c>
      <c r="F61" s="32">
        <f t="shared" si="8"/>
        <v>2535847.2999999998</v>
      </c>
      <c r="G61" s="33">
        <f t="shared" si="0"/>
        <v>44.702195817350074</v>
      </c>
      <c r="H61" s="33">
        <f t="shared" si="1"/>
        <v>107.80515510571685</v>
      </c>
    </row>
    <row r="62" spans="1:8" ht="15" x14ac:dyDescent="0.2">
      <c r="A62" s="12" t="s">
        <v>26</v>
      </c>
      <c r="B62" s="19" t="s">
        <v>3</v>
      </c>
      <c r="C62" s="14" t="s">
        <v>63</v>
      </c>
      <c r="D62" s="37">
        <v>802575.8</v>
      </c>
      <c r="E62" s="35">
        <v>2011973.1</v>
      </c>
      <c r="F62" s="37">
        <v>890338.6</v>
      </c>
      <c r="G62" s="36">
        <f t="shared" si="0"/>
        <v>44.252013110910873</v>
      </c>
      <c r="H62" s="36">
        <f t="shared" si="1"/>
        <v>110.93514157790455</v>
      </c>
    </row>
    <row r="63" spans="1:8" ht="15" x14ac:dyDescent="0.2">
      <c r="A63" s="12" t="s">
        <v>26</v>
      </c>
      <c r="B63" s="15" t="s">
        <v>6</v>
      </c>
      <c r="C63" s="14" t="s">
        <v>64</v>
      </c>
      <c r="D63" s="37">
        <v>152794.9</v>
      </c>
      <c r="E63" s="35">
        <v>605480.5</v>
      </c>
      <c r="F63" s="37">
        <v>133733.5</v>
      </c>
      <c r="G63" s="36">
        <f t="shared" si="0"/>
        <v>22.087168785782531</v>
      </c>
      <c r="H63" s="36">
        <f t="shared" si="1"/>
        <v>87.524845397326743</v>
      </c>
    </row>
    <row r="64" spans="1:8" ht="15" x14ac:dyDescent="0.2">
      <c r="A64" s="12" t="s">
        <v>26</v>
      </c>
      <c r="B64" s="15" t="s">
        <v>10</v>
      </c>
      <c r="C64" s="14" t="s">
        <v>65</v>
      </c>
      <c r="D64" s="37">
        <v>26977.7</v>
      </c>
      <c r="E64" s="35">
        <v>40864.800000000003</v>
      </c>
      <c r="F64" s="37">
        <v>29581.3</v>
      </c>
      <c r="G64" s="36">
        <f t="shared" si="0"/>
        <v>72.388216753783198</v>
      </c>
      <c r="H64" s="36">
        <f t="shared" si="1"/>
        <v>109.65093391949648</v>
      </c>
    </row>
    <row r="65" spans="1:8" ht="15" x14ac:dyDescent="0.2">
      <c r="A65" s="12" t="s">
        <v>26</v>
      </c>
      <c r="B65" s="15" t="s">
        <v>12</v>
      </c>
      <c r="C65" s="14" t="s">
        <v>66</v>
      </c>
      <c r="D65" s="37">
        <v>77729.3</v>
      </c>
      <c r="E65" s="35">
        <v>154942.39999999999</v>
      </c>
      <c r="F65" s="37">
        <v>91262.399999999994</v>
      </c>
      <c r="G65" s="36">
        <f t="shared" si="0"/>
        <v>58.900856060058452</v>
      </c>
      <c r="H65" s="36">
        <f t="shared" si="1"/>
        <v>117.41055174818247</v>
      </c>
    </row>
    <row r="66" spans="1:8" ht="30.75" customHeight="1" x14ac:dyDescent="0.2">
      <c r="A66" s="12" t="s">
        <v>26</v>
      </c>
      <c r="B66" s="15" t="s">
        <v>14</v>
      </c>
      <c r="C66" s="14" t="s">
        <v>67</v>
      </c>
      <c r="D66" s="37">
        <v>54950</v>
      </c>
      <c r="E66" s="35">
        <v>97664.8</v>
      </c>
      <c r="F66" s="37">
        <v>58150</v>
      </c>
      <c r="G66" s="36">
        <f t="shared" si="0"/>
        <v>59.540387120026864</v>
      </c>
      <c r="H66" s="36">
        <f t="shared" si="1"/>
        <v>105.82347588717016</v>
      </c>
    </row>
    <row r="67" spans="1:8" ht="28.5" customHeight="1" x14ac:dyDescent="0.2">
      <c r="A67" s="12" t="s">
        <v>26</v>
      </c>
      <c r="B67" s="15" t="s">
        <v>37</v>
      </c>
      <c r="C67" s="14" t="s">
        <v>103</v>
      </c>
      <c r="D67" s="37">
        <v>0</v>
      </c>
      <c r="E67" s="35">
        <v>0</v>
      </c>
      <c r="F67" s="37">
        <v>0</v>
      </c>
      <c r="G67" s="36">
        <v>0</v>
      </c>
      <c r="H67" s="36">
        <v>0</v>
      </c>
    </row>
    <row r="68" spans="1:8" ht="17.25" customHeight="1" x14ac:dyDescent="0.2">
      <c r="A68" s="12" t="s">
        <v>26</v>
      </c>
      <c r="B68" s="15" t="s">
        <v>26</v>
      </c>
      <c r="C68" s="14" t="s">
        <v>68</v>
      </c>
      <c r="D68" s="37">
        <v>1237222.8</v>
      </c>
      <c r="E68" s="35">
        <v>2761832.2</v>
      </c>
      <c r="F68" s="37">
        <v>1332781.5</v>
      </c>
      <c r="G68" s="36">
        <f t="shared" si="0"/>
        <v>48.257149728357859</v>
      </c>
      <c r="H68" s="36">
        <f t="shared" si="1"/>
        <v>107.72364524805072</v>
      </c>
    </row>
    <row r="69" spans="1:8" ht="14.25" x14ac:dyDescent="0.2">
      <c r="A69" s="5" t="s">
        <v>18</v>
      </c>
      <c r="B69" s="5" t="s">
        <v>4</v>
      </c>
      <c r="C69" s="6" t="s">
        <v>69</v>
      </c>
      <c r="D69" s="32">
        <f>SUM(D70:D74)</f>
        <v>6766825.6000000006</v>
      </c>
      <c r="E69" s="32">
        <f t="shared" ref="E69:F69" si="9">SUM(E70:E74)</f>
        <v>14992439.200000001</v>
      </c>
      <c r="F69" s="32">
        <f t="shared" si="9"/>
        <v>7014684.6999999993</v>
      </c>
      <c r="G69" s="33">
        <f t="shared" si="0"/>
        <v>46.788148388822535</v>
      </c>
      <c r="H69" s="33">
        <f t="shared" si="1"/>
        <v>103.66285633251726</v>
      </c>
    </row>
    <row r="70" spans="1:8" ht="15" x14ac:dyDescent="0.2">
      <c r="A70" s="11" t="s">
        <v>18</v>
      </c>
      <c r="B70" s="11" t="s">
        <v>3</v>
      </c>
      <c r="C70" s="8" t="s">
        <v>70</v>
      </c>
      <c r="D70" s="34">
        <v>207836.9</v>
      </c>
      <c r="E70" s="35">
        <v>435859.1</v>
      </c>
      <c r="F70" s="34">
        <v>209077.6</v>
      </c>
      <c r="G70" s="36">
        <f t="shared" si="0"/>
        <v>47.969079915963668</v>
      </c>
      <c r="H70" s="36">
        <f t="shared" si="1"/>
        <v>100.59695848042385</v>
      </c>
    </row>
    <row r="71" spans="1:8" ht="15" x14ac:dyDescent="0.2">
      <c r="A71" s="12" t="s">
        <v>18</v>
      </c>
      <c r="B71" s="12" t="s">
        <v>6</v>
      </c>
      <c r="C71" s="13" t="s">
        <v>71</v>
      </c>
      <c r="D71" s="37">
        <v>851072.9</v>
      </c>
      <c r="E71" s="35">
        <v>1679651.6</v>
      </c>
      <c r="F71" s="37">
        <v>728258.5</v>
      </c>
      <c r="G71" s="36">
        <f t="shared" si="0"/>
        <v>43.357711801661722</v>
      </c>
      <c r="H71" s="36">
        <f t="shared" si="1"/>
        <v>85.569461793460931</v>
      </c>
    </row>
    <row r="72" spans="1:8" ht="15" x14ac:dyDescent="0.2">
      <c r="A72" s="12" t="s">
        <v>18</v>
      </c>
      <c r="B72" s="12" t="s">
        <v>8</v>
      </c>
      <c r="C72" s="13" t="s">
        <v>72</v>
      </c>
      <c r="D72" s="37">
        <v>4755020.4000000004</v>
      </c>
      <c r="E72" s="35">
        <v>9223295.4000000004</v>
      </c>
      <c r="F72" s="37">
        <v>4797023.5999999996</v>
      </c>
      <c r="G72" s="36">
        <f t="shared" si="0"/>
        <v>52.009866235011835</v>
      </c>
      <c r="H72" s="36">
        <f t="shared" si="1"/>
        <v>100.88334426493731</v>
      </c>
    </row>
    <row r="73" spans="1:8" ht="15" x14ac:dyDescent="0.2">
      <c r="A73" s="12" t="s">
        <v>18</v>
      </c>
      <c r="B73" s="12" t="s">
        <v>10</v>
      </c>
      <c r="C73" s="14" t="s">
        <v>73</v>
      </c>
      <c r="D73" s="37">
        <v>713890.4</v>
      </c>
      <c r="E73" s="35">
        <v>2691607.7</v>
      </c>
      <c r="F73" s="37">
        <v>1040459.5</v>
      </c>
      <c r="G73" s="36">
        <f t="shared" si="0"/>
        <v>38.65568894010817</v>
      </c>
      <c r="H73" s="36">
        <f t="shared" si="1"/>
        <v>145.74499110787872</v>
      </c>
    </row>
    <row r="74" spans="1:8" ht="16.5" customHeight="1" x14ac:dyDescent="0.2">
      <c r="A74" s="12" t="s">
        <v>18</v>
      </c>
      <c r="B74" s="19" t="s">
        <v>14</v>
      </c>
      <c r="C74" s="13" t="s">
        <v>74</v>
      </c>
      <c r="D74" s="37">
        <v>239005</v>
      </c>
      <c r="E74" s="35">
        <v>962025.4</v>
      </c>
      <c r="F74" s="37">
        <v>239865.5</v>
      </c>
      <c r="G74" s="36">
        <f t="shared" si="0"/>
        <v>24.933385334732325</v>
      </c>
      <c r="H74" s="36">
        <f t="shared" si="1"/>
        <v>100.36003430890568</v>
      </c>
    </row>
    <row r="75" spans="1:8" ht="14.25" x14ac:dyDescent="0.2">
      <c r="A75" s="16" t="s">
        <v>75</v>
      </c>
      <c r="B75" s="16" t="s">
        <v>4</v>
      </c>
      <c r="C75" s="17" t="s">
        <v>76</v>
      </c>
      <c r="D75" s="38">
        <f>SUM(D76:D79)</f>
        <v>1499330.0999999999</v>
      </c>
      <c r="E75" s="38">
        <f t="shared" ref="E75:F75" si="10">SUM(E76:E79)</f>
        <v>3784638.8000000003</v>
      </c>
      <c r="F75" s="38">
        <f t="shared" si="10"/>
        <v>874501.10000000009</v>
      </c>
      <c r="G75" s="33">
        <f t="shared" si="0"/>
        <v>23.106593421808181</v>
      </c>
      <c r="H75" s="33">
        <f t="shared" si="1"/>
        <v>58.326121779319983</v>
      </c>
    </row>
    <row r="76" spans="1:8" ht="15" x14ac:dyDescent="0.2">
      <c r="A76" s="12" t="s">
        <v>75</v>
      </c>
      <c r="B76" s="12" t="s">
        <v>3</v>
      </c>
      <c r="C76" s="13" t="s">
        <v>77</v>
      </c>
      <c r="D76" s="37">
        <v>155273.79999999999</v>
      </c>
      <c r="E76" s="35">
        <v>685171.6</v>
      </c>
      <c r="F76" s="37">
        <v>257605.9</v>
      </c>
      <c r="G76" s="36">
        <f t="shared" si="0"/>
        <v>37.597282199087061</v>
      </c>
      <c r="H76" s="36">
        <f t="shared" si="1"/>
        <v>165.90429293287085</v>
      </c>
    </row>
    <row r="77" spans="1:8" ht="15" x14ac:dyDescent="0.2">
      <c r="A77" s="12" t="s">
        <v>75</v>
      </c>
      <c r="B77" s="12" t="s">
        <v>6</v>
      </c>
      <c r="C77" s="13" t="s">
        <v>78</v>
      </c>
      <c r="D77" s="37">
        <v>967423.7</v>
      </c>
      <c r="E77" s="35">
        <v>2260218.4</v>
      </c>
      <c r="F77" s="37">
        <v>275863.40000000002</v>
      </c>
      <c r="G77" s="36">
        <f t="shared" si="0"/>
        <v>12.205165660097274</v>
      </c>
      <c r="H77" s="36">
        <f t="shared" si="1"/>
        <v>28.515261720381673</v>
      </c>
    </row>
    <row r="78" spans="1:8" ht="15" x14ac:dyDescent="0.2">
      <c r="A78" s="12" t="s">
        <v>75</v>
      </c>
      <c r="B78" s="12" t="s">
        <v>8</v>
      </c>
      <c r="C78" s="13" t="s">
        <v>79</v>
      </c>
      <c r="D78" s="37">
        <v>336244.4</v>
      </c>
      <c r="E78" s="35">
        <v>760116.7</v>
      </c>
      <c r="F78" s="37">
        <v>305632.3</v>
      </c>
      <c r="G78" s="36">
        <f t="shared" si="0"/>
        <v>40.208602179112759</v>
      </c>
      <c r="H78" s="36">
        <f t="shared" si="1"/>
        <v>90.89587811722663</v>
      </c>
    </row>
    <row r="79" spans="1:8" ht="16.5" customHeight="1" x14ac:dyDescent="0.2">
      <c r="A79" s="12" t="s">
        <v>75</v>
      </c>
      <c r="B79" s="12" t="s">
        <v>12</v>
      </c>
      <c r="C79" s="13" t="s">
        <v>80</v>
      </c>
      <c r="D79" s="37">
        <v>40388.199999999997</v>
      </c>
      <c r="E79" s="35">
        <v>79132.100000000006</v>
      </c>
      <c r="F79" s="37">
        <v>35399.5</v>
      </c>
      <c r="G79" s="36">
        <f t="shared" si="0"/>
        <v>44.734690473271904</v>
      </c>
      <c r="H79" s="36">
        <f t="shared" si="1"/>
        <v>87.648124947385625</v>
      </c>
    </row>
    <row r="80" spans="1:8" ht="14.25" x14ac:dyDescent="0.2">
      <c r="A80" s="16" t="s">
        <v>41</v>
      </c>
      <c r="B80" s="16" t="s">
        <v>4</v>
      </c>
      <c r="C80" s="17" t="s">
        <v>81</v>
      </c>
      <c r="D80" s="38">
        <f>SUM(D81:D83)</f>
        <v>178997</v>
      </c>
      <c r="E80" s="38">
        <f t="shared" ref="E80:F80" si="11">SUM(E81:E83)</f>
        <v>437307.10000000003</v>
      </c>
      <c r="F80" s="38">
        <f t="shared" si="11"/>
        <v>200450.8</v>
      </c>
      <c r="G80" s="33">
        <f t="shared" ref="G80:G89" si="12">F80/E80*100</f>
        <v>45.837536138791243</v>
      </c>
      <c r="H80" s="33">
        <f t="shared" ref="H80:H85" si="13">F80/D80*100</f>
        <v>111.98556400386599</v>
      </c>
    </row>
    <row r="81" spans="1:8" ht="15" x14ac:dyDescent="0.2">
      <c r="A81" s="12" t="s">
        <v>41</v>
      </c>
      <c r="B81" s="12" t="s">
        <v>3</v>
      </c>
      <c r="C81" s="13" t="s">
        <v>82</v>
      </c>
      <c r="D81" s="37">
        <v>87358.5</v>
      </c>
      <c r="E81" s="35">
        <v>188260.2</v>
      </c>
      <c r="F81" s="37">
        <v>94293.7</v>
      </c>
      <c r="G81" s="36">
        <f t="shared" si="12"/>
        <v>50.08690100191118</v>
      </c>
      <c r="H81" s="36">
        <f t="shared" si="13"/>
        <v>107.93878100013163</v>
      </c>
    </row>
    <row r="82" spans="1:8" ht="15" x14ac:dyDescent="0.2">
      <c r="A82" s="12" t="s">
        <v>41</v>
      </c>
      <c r="B82" s="12" t="s">
        <v>6</v>
      </c>
      <c r="C82" s="13" t="s">
        <v>83</v>
      </c>
      <c r="D82" s="37">
        <v>89718.3</v>
      </c>
      <c r="E82" s="35">
        <v>239539.1</v>
      </c>
      <c r="F82" s="37">
        <v>104214.9</v>
      </c>
      <c r="G82" s="36">
        <f t="shared" si="12"/>
        <v>43.506425464569247</v>
      </c>
      <c r="H82" s="36">
        <f t="shared" si="13"/>
        <v>116.15790758407147</v>
      </c>
    </row>
    <row r="83" spans="1:8" ht="16.5" customHeight="1" x14ac:dyDescent="0.2">
      <c r="A83" s="12" t="s">
        <v>41</v>
      </c>
      <c r="B83" s="12" t="s">
        <v>10</v>
      </c>
      <c r="C83" s="13" t="s">
        <v>84</v>
      </c>
      <c r="D83" s="37">
        <v>1920.2</v>
      </c>
      <c r="E83" s="35">
        <v>9507.7999999999993</v>
      </c>
      <c r="F83" s="37">
        <v>1942.2</v>
      </c>
      <c r="G83" s="36">
        <f t="shared" si="12"/>
        <v>20.427438524159115</v>
      </c>
      <c r="H83" s="36">
        <f t="shared" si="13"/>
        <v>101.14571398812625</v>
      </c>
    </row>
    <row r="84" spans="1:8" ht="31.5" x14ac:dyDescent="0.2">
      <c r="A84" s="20" t="s">
        <v>20</v>
      </c>
      <c r="B84" s="20" t="s">
        <v>4</v>
      </c>
      <c r="C84" s="21" t="s">
        <v>85</v>
      </c>
      <c r="D84" s="38">
        <f>D85</f>
        <v>102293.6</v>
      </c>
      <c r="E84" s="38">
        <f t="shared" ref="E84:F84" si="14">E85</f>
        <v>287748.8</v>
      </c>
      <c r="F84" s="38">
        <f t="shared" si="14"/>
        <v>99348.9</v>
      </c>
      <c r="G84" s="33">
        <f t="shared" si="12"/>
        <v>34.526260404908726</v>
      </c>
      <c r="H84" s="33">
        <f t="shared" si="13"/>
        <v>97.12132528330217</v>
      </c>
    </row>
    <row r="85" spans="1:8" ht="30.75" customHeight="1" x14ac:dyDescent="0.2">
      <c r="A85" s="12" t="s">
        <v>20</v>
      </c>
      <c r="B85" s="12" t="s">
        <v>3</v>
      </c>
      <c r="C85" s="13" t="s">
        <v>94</v>
      </c>
      <c r="D85" s="37">
        <v>102293.6</v>
      </c>
      <c r="E85" s="35">
        <v>287748.8</v>
      </c>
      <c r="F85" s="37">
        <v>99348.9</v>
      </c>
      <c r="G85" s="36">
        <f t="shared" si="12"/>
        <v>34.526260404908726</v>
      </c>
      <c r="H85" s="36">
        <f t="shared" si="13"/>
        <v>97.12132528330217</v>
      </c>
    </row>
    <row r="86" spans="1:8" ht="42.75" customHeight="1" x14ac:dyDescent="0.2">
      <c r="A86" s="5" t="s">
        <v>29</v>
      </c>
      <c r="B86" s="5" t="s">
        <v>4</v>
      </c>
      <c r="C86" s="6" t="s">
        <v>104</v>
      </c>
      <c r="D86" s="38">
        <f>SUM(D87:D89)</f>
        <v>0</v>
      </c>
      <c r="E86" s="38">
        <f t="shared" ref="E86:F86" si="15">SUM(E87:E89)</f>
        <v>182541.8</v>
      </c>
      <c r="F86" s="38">
        <f t="shared" si="15"/>
        <v>0</v>
      </c>
      <c r="G86" s="33">
        <f t="shared" si="12"/>
        <v>0</v>
      </c>
      <c r="H86" s="33">
        <v>0</v>
      </c>
    </row>
    <row r="87" spans="1:8" ht="45" x14ac:dyDescent="0.2">
      <c r="A87" s="7" t="s">
        <v>29</v>
      </c>
      <c r="B87" s="19" t="s">
        <v>3</v>
      </c>
      <c r="C87" s="8" t="s">
        <v>86</v>
      </c>
      <c r="D87" s="34">
        <v>0</v>
      </c>
      <c r="E87" s="35">
        <v>0</v>
      </c>
      <c r="F87" s="34">
        <v>0</v>
      </c>
      <c r="G87" s="36">
        <v>0</v>
      </c>
      <c r="H87" s="36">
        <v>0</v>
      </c>
    </row>
    <row r="88" spans="1:8" ht="15" x14ac:dyDescent="0.25">
      <c r="A88" s="7" t="s">
        <v>29</v>
      </c>
      <c r="B88" s="19" t="s">
        <v>6</v>
      </c>
      <c r="C88" s="39" t="s">
        <v>87</v>
      </c>
      <c r="D88" s="34">
        <v>0</v>
      </c>
      <c r="E88" s="35">
        <v>0</v>
      </c>
      <c r="F88" s="34">
        <v>0</v>
      </c>
      <c r="G88" s="36">
        <v>0</v>
      </c>
      <c r="H88" s="36">
        <v>0</v>
      </c>
    </row>
    <row r="89" spans="1:8" ht="18" customHeight="1" x14ac:dyDescent="0.2">
      <c r="A89" s="22">
        <v>14</v>
      </c>
      <c r="B89" s="23" t="s">
        <v>8</v>
      </c>
      <c r="C89" s="24" t="s">
        <v>88</v>
      </c>
      <c r="D89" s="36">
        <v>0</v>
      </c>
      <c r="E89" s="35">
        <v>182541.8</v>
      </c>
      <c r="F89" s="36">
        <v>0</v>
      </c>
      <c r="G89" s="36">
        <f t="shared" si="12"/>
        <v>0</v>
      </c>
      <c r="H89" s="36">
        <v>0</v>
      </c>
    </row>
  </sheetData>
  <mergeCells count="7">
    <mergeCell ref="E3:G3"/>
    <mergeCell ref="A1:H1"/>
    <mergeCell ref="A3:A4"/>
    <mergeCell ref="B3:B4"/>
    <mergeCell ref="C3:C4"/>
    <mergeCell ref="H3:H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Klimova EV.</cp:lastModifiedBy>
  <cp:lastPrinted>2018-05-29T09:29:15Z</cp:lastPrinted>
  <dcterms:created xsi:type="dcterms:W3CDTF">2017-11-22T08:09:54Z</dcterms:created>
  <dcterms:modified xsi:type="dcterms:W3CDTF">2019-09-25T12:58:54Z</dcterms:modified>
</cp:coreProperties>
</file>